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GFG19189.GFG\Desktop\Data Science Offline batch\Weekend batch\"/>
    </mc:Choice>
  </mc:AlternateContent>
  <bookViews>
    <workbookView xWindow="0" yWindow="0" windowWidth="20490" windowHeight="7620" tabRatio="622" firstSheet="6" activeTab="6"/>
  </bookViews>
  <sheets>
    <sheet name="Lookup functions" sheetId="46" r:id="rId1"/>
    <sheet name="Match and Index" sheetId="47" r:id="rId2"/>
    <sheet name="Handling missing data" sheetId="50" r:id="rId3"/>
    <sheet name="Handling duplicates" sheetId="49" r:id="rId4"/>
    <sheet name="Data Validation" sheetId="48" r:id="rId5"/>
    <sheet name="Maths Function" sheetId="51" r:id="rId6"/>
    <sheet name="Sheet1" sheetId="54" r:id="rId7"/>
    <sheet name="Sheet2" sheetId="55" r:id="rId8"/>
    <sheet name="Sheet3" sheetId="57" r:id="rId9"/>
    <sheet name="Data" sheetId="21" r:id="rId10"/>
    <sheet name="Pivot Table" sheetId="53" r:id="rId11"/>
    <sheet name="Pivot Chart" sheetId="39" r:id="rId12"/>
    <sheet name="Dashboard" sheetId="52" r:id="rId13"/>
    <sheet name="Combo chart" sheetId="41" r:id="rId14"/>
    <sheet name="Slicers" sheetId="37" r:id="rId15"/>
    <sheet name="Timeline" sheetId="38" r:id="rId16"/>
  </sheets>
  <definedNames>
    <definedName name="_xlchart.v1.0" hidden="1">Data!$I$1</definedName>
    <definedName name="_xlchart.v1.1" hidden="1">Data!$I$2:$I$11</definedName>
    <definedName name="_xlchart.v1.2" hidden="1">Data!$I$1</definedName>
    <definedName name="_xlchart.v1.3" hidden="1">Data!$I$2:$I$11</definedName>
    <definedName name="_xlchart.v1.4" hidden="1">Data!$I$1</definedName>
    <definedName name="_xlchart.v1.5" hidden="1">Data!$I$2:$I$11</definedName>
    <definedName name="Slicer_Salesperson">#N/A</definedName>
  </definedNames>
  <calcPr calcId="162913"/>
  <pivotCaches>
    <pivotCache cacheId="55" r:id="rId17"/>
  </pivotCaches>
  <extLst>
    <ext xmlns:x14="http://schemas.microsoft.com/office/spreadsheetml/2009/9/main" uri="{BBE1A952-AA13-448e-AADC-164F8A28A991}">
      <x14:slicerCaches>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15" i="21" l="1"/>
  <c r="J47" i="51"/>
  <c r="F48" i="51"/>
  <c r="F37" i="51"/>
  <c r="G20" i="51"/>
  <c r="I9" i="51"/>
  <c r="I10" i="51"/>
  <c r="I8" i="51"/>
  <c r="H9" i="51"/>
  <c r="H10" i="51"/>
  <c r="H8" i="51"/>
  <c r="G10" i="51"/>
  <c r="G9" i="51"/>
  <c r="G8" i="51"/>
  <c r="I6" i="50"/>
  <c r="I7" i="50"/>
  <c r="I8" i="50"/>
  <c r="I9" i="50"/>
  <c r="I10" i="50"/>
  <c r="I11" i="50"/>
  <c r="I12" i="50"/>
  <c r="I13" i="50"/>
  <c r="I14" i="50"/>
  <c r="I15" i="50"/>
  <c r="I16" i="50"/>
  <c r="I17" i="50"/>
  <c r="I18" i="50"/>
  <c r="H6" i="50"/>
  <c r="H7" i="50"/>
  <c r="H8" i="50"/>
  <c r="H9" i="50"/>
  <c r="H10" i="50"/>
  <c r="H11" i="50"/>
  <c r="H12" i="50"/>
  <c r="H13" i="50"/>
  <c r="H14" i="50"/>
  <c r="H15" i="50"/>
  <c r="H16" i="50"/>
  <c r="H17" i="50"/>
  <c r="H18" i="50"/>
  <c r="J6" i="50"/>
  <c r="E20" i="50"/>
  <c r="E17" i="47"/>
  <c r="I12" i="47"/>
  <c r="I11" i="47"/>
  <c r="I9" i="47"/>
  <c r="K6" i="47"/>
  <c r="J7" i="47"/>
  <c r="I48" i="46"/>
  <c r="G50" i="46"/>
  <c r="F50" i="46"/>
  <c r="F48" i="46"/>
  <c r="B4" i="57"/>
  <c r="I37" i="47" l="1"/>
  <c r="F30" i="46"/>
  <c r="I16" i="46"/>
  <c r="I15" i="46"/>
  <c r="I13" i="46"/>
  <c r="M11" i="46"/>
  <c r="I11" i="46"/>
  <c r="M9" i="46"/>
</calcChain>
</file>

<file path=xl/sharedStrings.xml><?xml version="1.0" encoding="utf-8"?>
<sst xmlns="http://schemas.openxmlformats.org/spreadsheetml/2006/main" count="236" uniqueCount="141">
  <si>
    <t>Date</t>
  </si>
  <si>
    <t>Order ID</t>
  </si>
  <si>
    <t>Product</t>
  </si>
  <si>
    <t>Category</t>
  </si>
  <si>
    <t>Region</t>
  </si>
  <si>
    <t>Salesperson</t>
  </si>
  <si>
    <t>Units Sold</t>
  </si>
  <si>
    <t>Unit Price</t>
  </si>
  <si>
    <t>Total Sales</t>
  </si>
  <si>
    <t>Profit (%)</t>
  </si>
  <si>
    <t>Laptop</t>
  </si>
  <si>
    <t>Electronics</t>
  </si>
  <si>
    <t>North</t>
  </si>
  <si>
    <t>Alice</t>
  </si>
  <si>
    <t>Smartphone</t>
  </si>
  <si>
    <t>South</t>
  </si>
  <si>
    <t>Bob</t>
  </si>
  <si>
    <t>Desk Chair</t>
  </si>
  <si>
    <t>Furniture</t>
  </si>
  <si>
    <t>West</t>
  </si>
  <si>
    <t>Charlie</t>
  </si>
  <si>
    <t>Bookshelf</t>
  </si>
  <si>
    <t>East</t>
  </si>
  <si>
    <t>Diana</t>
  </si>
  <si>
    <t>Air Conditioner</t>
  </si>
  <si>
    <t>Appliances</t>
  </si>
  <si>
    <t>Microwave Oven</t>
  </si>
  <si>
    <t>Desk Lamp</t>
  </si>
  <si>
    <t>Tablet</t>
  </si>
  <si>
    <t>Refrigerator</t>
  </si>
  <si>
    <t>Month</t>
  </si>
  <si>
    <t>Employee Name</t>
  </si>
  <si>
    <t>Department</t>
  </si>
  <si>
    <t>Salary</t>
  </si>
  <si>
    <t>Joining Date</t>
  </si>
  <si>
    <t>David</t>
  </si>
  <si>
    <t>IT</t>
  </si>
  <si>
    <t>Emma</t>
  </si>
  <si>
    <t>Marketing</t>
  </si>
  <si>
    <t>John</t>
  </si>
  <si>
    <t>HR</t>
  </si>
  <si>
    <t>Mark</t>
  </si>
  <si>
    <t>Finance</t>
  </si>
  <si>
    <t>Sarah</t>
  </si>
  <si>
    <t>Vlookup</t>
  </si>
  <si>
    <t>Find the salary of the employee named "Mark".</t>
  </si>
  <si>
    <t>Find the joining date of the employee named "Emma".</t>
  </si>
  <si>
    <t>Find the salary in marketing</t>
  </si>
  <si>
    <t>Jan</t>
  </si>
  <si>
    <t>Feb</t>
  </si>
  <si>
    <t>Mar</t>
  </si>
  <si>
    <t>Apr</t>
  </si>
  <si>
    <t>May</t>
  </si>
  <si>
    <t>Jun</t>
  </si>
  <si>
    <t>Sales</t>
  </si>
  <si>
    <r>
      <t xml:space="preserve">Find the </t>
    </r>
    <r>
      <rPr>
        <b/>
        <sz val="11"/>
        <color theme="1"/>
        <rFont val="Calibri"/>
        <family val="2"/>
        <scheme val="minor"/>
      </rPr>
      <t>Sales</t>
    </r>
    <r>
      <rPr>
        <sz val="11"/>
        <color theme="1"/>
        <rFont val="Calibri"/>
        <family val="2"/>
        <scheme val="minor"/>
      </rPr>
      <t xml:space="preserve"> for the month of </t>
    </r>
    <r>
      <rPr>
        <b/>
        <sz val="11"/>
        <color theme="1"/>
        <rFont val="Calibri"/>
        <family val="2"/>
        <scheme val="minor"/>
      </rPr>
      <t>March</t>
    </r>
    <r>
      <rPr>
        <sz val="11"/>
        <color theme="1"/>
        <rFont val="Calibri"/>
        <family val="2"/>
        <scheme val="minor"/>
      </rPr>
      <t>.</t>
    </r>
  </si>
  <si>
    <t>Expenses</t>
  </si>
  <si>
    <r>
      <t xml:space="preserve">Find </t>
    </r>
    <r>
      <rPr>
        <b/>
        <sz val="11"/>
        <color theme="1"/>
        <rFont val="Calibri"/>
        <family val="2"/>
        <scheme val="minor"/>
      </rPr>
      <t>Profit</t>
    </r>
    <r>
      <rPr>
        <sz val="11"/>
        <color theme="1"/>
        <rFont val="Calibri"/>
        <family val="2"/>
        <scheme val="minor"/>
      </rPr>
      <t xml:space="preserve"> for </t>
    </r>
    <r>
      <rPr>
        <b/>
        <sz val="11"/>
        <color theme="1"/>
        <rFont val="Calibri"/>
        <family val="2"/>
        <scheme val="minor"/>
      </rPr>
      <t>June</t>
    </r>
  </si>
  <si>
    <t>Profit</t>
  </si>
  <si>
    <r>
      <t xml:space="preserve">Find </t>
    </r>
    <r>
      <rPr>
        <b/>
        <sz val="11"/>
        <color theme="1"/>
        <rFont val="Calibri"/>
        <family val="2"/>
        <scheme val="minor"/>
      </rPr>
      <t>Expenses</t>
    </r>
    <r>
      <rPr>
        <sz val="11"/>
        <color theme="1"/>
        <rFont val="Calibri"/>
        <family val="2"/>
        <scheme val="minor"/>
      </rPr>
      <t xml:space="preserve"> for </t>
    </r>
    <r>
      <rPr>
        <b/>
        <sz val="11"/>
        <color theme="1"/>
        <rFont val="Calibri"/>
        <family val="2"/>
        <scheme val="minor"/>
      </rPr>
      <t>April</t>
    </r>
  </si>
  <si>
    <t>hlookup</t>
  </si>
  <si>
    <t>lookup</t>
  </si>
  <si>
    <t>Product ID</t>
  </si>
  <si>
    <t>Product Name</t>
  </si>
  <si>
    <t>Price</t>
  </si>
  <si>
    <t>Stock</t>
  </si>
  <si>
    <t>find the price of a product using its Product ID.103</t>
  </si>
  <si>
    <t>Keyboard</t>
  </si>
  <si>
    <t>Hardware</t>
  </si>
  <si>
    <t>Find the price of mouse</t>
  </si>
  <si>
    <t>Mouse</t>
  </si>
  <si>
    <t>Monitor</t>
  </si>
  <si>
    <t>Display</t>
  </si>
  <si>
    <t>Printer</t>
  </si>
  <si>
    <t>Printing</t>
  </si>
  <si>
    <t>Scanner</t>
  </si>
  <si>
    <t>Find the price of the product with Product ID = 104</t>
  </si>
  <si>
    <r>
      <t xml:space="preserve">Find the stock of the product in the "Display" category using </t>
    </r>
    <r>
      <rPr>
        <sz val="10"/>
        <color theme="1"/>
        <rFont val="Arial Unicode MS"/>
      </rPr>
      <t>HLOOKUP</t>
    </r>
    <r>
      <rPr>
        <sz val="11"/>
        <color theme="1"/>
        <rFont val="Calibri"/>
        <family val="2"/>
        <scheme val="minor"/>
      </rPr>
      <t>.</t>
    </r>
  </si>
  <si>
    <r>
      <t xml:space="preserve">Use </t>
    </r>
    <r>
      <rPr>
        <sz val="10"/>
        <color theme="1"/>
        <rFont val="Arial Unicode MS"/>
      </rPr>
      <t>INDEX</t>
    </r>
    <r>
      <rPr>
        <sz val="11"/>
        <color theme="1"/>
        <rFont val="Calibri"/>
        <family val="2"/>
        <scheme val="minor"/>
      </rPr>
      <t xml:space="preserve"> and </t>
    </r>
    <r>
      <rPr>
        <sz val="10"/>
        <color theme="1"/>
        <rFont val="Arial Unicode MS"/>
      </rPr>
      <t>MATCH</t>
    </r>
    <r>
      <rPr>
        <sz val="11"/>
        <color theme="1"/>
        <rFont val="Calibri"/>
        <family val="2"/>
        <scheme val="minor"/>
      </rPr>
      <t xml:space="preserve"> to find the Product Name for Product ID = 105.</t>
    </r>
  </si>
  <si>
    <r>
      <t xml:space="preserve">Find the category of the product priced at 6000 using </t>
    </r>
    <r>
      <rPr>
        <sz val="10"/>
        <color theme="1"/>
        <rFont val="Arial Unicode MS"/>
      </rPr>
      <t>INDEX</t>
    </r>
    <r>
      <rPr>
        <sz val="11"/>
        <color theme="1"/>
        <rFont val="Calibri"/>
        <family val="2"/>
        <scheme val="minor"/>
      </rPr>
      <t xml:space="preserve"> and </t>
    </r>
    <r>
      <rPr>
        <sz val="10"/>
        <color theme="1"/>
        <rFont val="Arial Unicode MS"/>
      </rPr>
      <t>MATCH</t>
    </r>
  </si>
  <si>
    <t xml:space="preserve"> find the stock of the product priced at 4500.</t>
  </si>
  <si>
    <r>
      <t xml:space="preserve">Use </t>
    </r>
    <r>
      <rPr>
        <sz val="10"/>
        <color theme="1"/>
        <rFont val="Arial Unicode MS"/>
      </rPr>
      <t>HLOOKUP</t>
    </r>
    <r>
      <rPr>
        <sz val="11"/>
        <color theme="1"/>
        <rFont val="Calibri"/>
        <family val="2"/>
        <scheme val="minor"/>
      </rPr>
      <t xml:space="preserve"> to find the product name for the product in the 4th row.</t>
    </r>
  </si>
  <si>
    <r>
      <t xml:space="preserve">Find the stock of the "Mouse" using </t>
    </r>
    <r>
      <rPr>
        <sz val="10"/>
        <color theme="1"/>
        <rFont val="Arial Unicode MS"/>
      </rPr>
      <t>INDEX</t>
    </r>
    <r>
      <rPr>
        <sz val="11"/>
        <color theme="1"/>
        <rFont val="Calibri"/>
        <family val="2"/>
        <scheme val="minor"/>
      </rPr>
      <t xml:space="preserve"> and </t>
    </r>
    <r>
      <rPr>
        <sz val="10"/>
        <color theme="1"/>
        <rFont val="Arial Unicode MS"/>
      </rPr>
      <t>MATCH</t>
    </r>
    <r>
      <rPr>
        <sz val="11"/>
        <color theme="1"/>
        <rFont val="Calibri"/>
        <family val="2"/>
        <scheme val="minor"/>
      </rPr>
      <t>.</t>
    </r>
  </si>
  <si>
    <r>
      <t xml:space="preserve">Find the product category of the product with the maximum price using </t>
    </r>
    <r>
      <rPr>
        <sz val="10"/>
        <color theme="1"/>
        <rFont val="Arial Unicode MS"/>
      </rPr>
      <t>INDEX</t>
    </r>
    <r>
      <rPr>
        <sz val="11"/>
        <color theme="1"/>
        <rFont val="Calibri"/>
        <family val="2"/>
        <scheme val="minor"/>
      </rPr>
      <t xml:space="preserve">, </t>
    </r>
    <r>
      <rPr>
        <sz val="10"/>
        <color theme="1"/>
        <rFont val="Arial Unicode MS"/>
      </rPr>
      <t>MATCH</t>
    </r>
    <r>
      <rPr>
        <sz val="11"/>
        <color theme="1"/>
        <rFont val="Calibri"/>
        <family val="2"/>
        <scheme val="minor"/>
      </rPr>
      <t xml:space="preserve">, and </t>
    </r>
    <r>
      <rPr>
        <sz val="10"/>
        <color theme="1"/>
        <rFont val="Arial Unicode MS"/>
      </rPr>
      <t>MAX</t>
    </r>
    <r>
      <rPr>
        <sz val="11"/>
        <color theme="1"/>
        <rFont val="Calibri"/>
        <family val="2"/>
        <scheme val="minor"/>
      </rPr>
      <t>.</t>
    </r>
  </si>
  <si>
    <t>Input Messages</t>
  </si>
  <si>
    <t>Error Messages</t>
  </si>
  <si>
    <t>Stop</t>
  </si>
  <si>
    <t>Warning</t>
  </si>
  <si>
    <t>Information</t>
  </si>
  <si>
    <t>Whole numbers</t>
  </si>
  <si>
    <t>Text Length</t>
  </si>
  <si>
    <t>Drop Down List</t>
  </si>
  <si>
    <t>Japan</t>
  </si>
  <si>
    <t>India</t>
  </si>
  <si>
    <t>Thailand</t>
  </si>
  <si>
    <t>Malaysia</t>
  </si>
  <si>
    <t>Singapore</t>
  </si>
  <si>
    <t>China</t>
  </si>
  <si>
    <t>Names</t>
  </si>
  <si>
    <t>Abhhay</t>
  </si>
  <si>
    <t>Uday</t>
  </si>
  <si>
    <t>Sunil</t>
  </si>
  <si>
    <t>Sharma</t>
  </si>
  <si>
    <t>Kumar</t>
  </si>
  <si>
    <t>Kiran</t>
  </si>
  <si>
    <t>Kavita</t>
  </si>
  <si>
    <t>Imran</t>
  </si>
  <si>
    <t>Atif</t>
  </si>
  <si>
    <t>Arif</t>
  </si>
  <si>
    <t>Dealing with Missing Data</t>
  </si>
  <si>
    <t>1. Remove Rows or Columns</t>
  </si>
  <si>
    <t>2. Fill Missing Data using if and isblank</t>
  </si>
  <si>
    <t>Accounts</t>
  </si>
  <si>
    <t>Basic Mathematical function</t>
  </si>
  <si>
    <t>count</t>
  </si>
  <si>
    <t>sum</t>
  </si>
  <si>
    <t>Average</t>
  </si>
  <si>
    <t>Round</t>
  </si>
  <si>
    <t>Round up</t>
  </si>
  <si>
    <t>Round down</t>
  </si>
  <si>
    <t>Basic statistical function</t>
  </si>
  <si>
    <t>mode</t>
  </si>
  <si>
    <t>median</t>
  </si>
  <si>
    <t>Standard deviation of population</t>
  </si>
  <si>
    <t>Variance of population</t>
  </si>
  <si>
    <t>Advertising Spend</t>
  </si>
  <si>
    <t>Correlation</t>
  </si>
  <si>
    <t>x</t>
  </si>
  <si>
    <t>y</t>
  </si>
  <si>
    <t>Sakshi Singhal</t>
  </si>
  <si>
    <t>sakshisinghal</t>
  </si>
  <si>
    <t>I am a data science mentor</t>
  </si>
  <si>
    <t>Product Id of a product which is 30 units in stock</t>
  </si>
  <si>
    <t>B</t>
  </si>
  <si>
    <t>A</t>
  </si>
  <si>
    <t>round</t>
  </si>
  <si>
    <t>round up</t>
  </si>
  <si>
    <t>Row Labels</t>
  </si>
  <si>
    <t>Grand Total</t>
  </si>
  <si>
    <t>Sum of Total Sales</t>
  </si>
  <si>
    <t>Sum of Profit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</si>
</sst>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F800]dddd\,\ mmmm\ dd\,\ yyyy"/>
  </numFmts>
  <fonts count="3">
    <font>
      <sz val="11"/>
      <color theme="1"/>
      <name val="Calibri"/>
      <family val="2"/>
      <scheme val="minor"/>
    </font>
    <font>
      <b/>
      <sz val="11"/>
      <color theme="1"/>
      <name val="Calibri"/>
      <family val="2"/>
      <scheme val="minor"/>
    </font>
    <font>
      <sz val="10"/>
      <color theme="1"/>
      <name val="Arial Unicode MS"/>
    </font>
  </fonts>
  <fills count="2">
    <fill>
      <patternFill patternType="none"/>
    </fill>
    <fill>
      <patternFill patternType="gray125"/>
    </fill>
  </fills>
  <borders count="20">
    <border>
      <left/>
      <right/>
      <top/>
      <bottom/>
      <diagonal/>
    </border>
    <border>
      <left style="thin">
        <color indexed="64"/>
      </left>
      <right style="thin">
        <color indexed="64"/>
      </right>
      <top style="thin">
        <color indexed="64"/>
      </top>
      <bottom style="thin">
        <color indexed="64"/>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
      <left style="thin">
        <color indexed="64"/>
      </left>
      <right style="thin">
        <color indexed="64"/>
      </right>
      <top/>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1">
    <xf numFmtId="0" fontId="0" fillId="0" borderId="0"/>
  </cellStyleXfs>
  <cellXfs count="48">
    <xf numFmtId="0" fontId="0" fillId="0" borderId="0" xfId="0"/>
    <xf numFmtId="0" fontId="0" fillId="0" borderId="0" xfId="0" applyBorder="1"/>
    <xf numFmtId="0" fontId="1" fillId="0" borderId="1" xfId="0" applyFont="1" applyBorder="1" applyAlignment="1">
      <alignment horizontal="center" vertical="center" wrapText="1"/>
    </xf>
    <xf numFmtId="0" fontId="0" fillId="0" borderId="1" xfId="0" applyBorder="1" applyAlignment="1">
      <alignment vertical="center" wrapText="1"/>
    </xf>
    <xf numFmtId="14" fontId="0" fillId="0" borderId="1" xfId="0" applyNumberFormat="1" applyBorder="1" applyAlignment="1">
      <alignment vertical="center" wrapText="1"/>
    </xf>
    <xf numFmtId="9" fontId="0" fillId="0" borderId="1" xfId="0" applyNumberFormat="1" applyBorder="1" applyAlignment="1">
      <alignment vertical="center" wrapText="1"/>
    </xf>
    <xf numFmtId="0" fontId="0" fillId="0" borderId="0" xfId="0" applyAlignment="1">
      <alignment horizontal="left"/>
    </xf>
    <xf numFmtId="0" fontId="0" fillId="0" borderId="0" xfId="0" applyNumberFormat="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14" fontId="0" fillId="0" borderId="0" xfId="0" applyNumberFormat="1" applyAlignment="1">
      <alignment horizontal="left"/>
    </xf>
    <xf numFmtId="0" fontId="0" fillId="0" borderId="11" xfId="0" applyFill="1" applyBorder="1" applyAlignment="1">
      <alignment vertical="center" wrapText="1"/>
    </xf>
    <xf numFmtId="0" fontId="1" fillId="0" borderId="12" xfId="0" applyFont="1" applyBorder="1" applyAlignment="1">
      <alignment horizontal="center" vertical="center" wrapText="1"/>
    </xf>
    <xf numFmtId="0" fontId="1" fillId="0" borderId="13" xfId="0" applyFont="1" applyBorder="1" applyAlignment="1">
      <alignment horizontal="center" vertical="center" wrapText="1"/>
    </xf>
    <xf numFmtId="0" fontId="1" fillId="0" borderId="14" xfId="0" applyFont="1" applyBorder="1" applyAlignment="1">
      <alignment horizontal="center" vertical="center" wrapText="1"/>
    </xf>
    <xf numFmtId="0" fontId="0" fillId="0" borderId="15" xfId="0" applyBorder="1" applyAlignment="1">
      <alignment vertical="center" wrapText="1"/>
    </xf>
    <xf numFmtId="14" fontId="0" fillId="0" borderId="16" xfId="0" applyNumberFormat="1" applyBorder="1" applyAlignment="1">
      <alignment vertical="center" wrapText="1"/>
    </xf>
    <xf numFmtId="0" fontId="0" fillId="0" borderId="0" xfId="0" applyBorder="1" applyAlignment="1">
      <alignment vertical="center" wrapText="1"/>
    </xf>
    <xf numFmtId="14" fontId="0" fillId="0" borderId="0" xfId="0" applyNumberFormat="1"/>
    <xf numFmtId="0" fontId="0" fillId="0" borderId="17" xfId="0" applyBorder="1" applyAlignment="1">
      <alignment vertical="center" wrapText="1"/>
    </xf>
    <xf numFmtId="0" fontId="0" fillId="0" borderId="18" xfId="0" applyBorder="1" applyAlignment="1">
      <alignment vertical="center" wrapText="1"/>
    </xf>
    <xf numFmtId="14" fontId="0" fillId="0" borderId="19" xfId="0" applyNumberFormat="1" applyBorder="1" applyAlignment="1">
      <alignment vertical="center" wrapText="1"/>
    </xf>
    <xf numFmtId="0" fontId="0" fillId="0" borderId="0" xfId="0" applyFill="1" applyBorder="1" applyAlignment="1">
      <alignment vertical="center" wrapText="1"/>
    </xf>
    <xf numFmtId="0" fontId="1" fillId="0" borderId="0" xfId="0" applyFont="1" applyBorder="1" applyAlignment="1">
      <alignment horizontal="center" vertical="center" wrapText="1"/>
    </xf>
    <xf numFmtId="14" fontId="0" fillId="0" borderId="0" xfId="0" applyNumberFormat="1" applyBorder="1" applyAlignment="1">
      <alignment vertical="center" wrapText="1"/>
    </xf>
    <xf numFmtId="0" fontId="1" fillId="0" borderId="1" xfId="0" applyFont="1" applyBorder="1" applyAlignment="1">
      <alignment horizontal="left" vertical="center" wrapText="1"/>
    </xf>
    <xf numFmtId="0" fontId="0" fillId="0" borderId="1" xfId="0" applyBorder="1" applyAlignment="1">
      <alignment horizontal="left" vertical="center" wrapText="1"/>
    </xf>
    <xf numFmtId="0" fontId="0" fillId="0" borderId="1" xfId="0" applyBorder="1"/>
    <xf numFmtId="164" fontId="0" fillId="0" borderId="1" xfId="0" applyNumberFormat="1" applyBorder="1"/>
    <xf numFmtId="0" fontId="0" fillId="0" borderId="0" xfId="0" applyFill="1" applyBorder="1"/>
    <xf numFmtId="0" fontId="1" fillId="0" borderId="0" xfId="0" applyFont="1"/>
    <xf numFmtId="0" fontId="1" fillId="0" borderId="0" xfId="0" applyFont="1" applyFill="1" applyBorder="1" applyAlignment="1">
      <alignment horizontal="center" vertical="center" wrapText="1"/>
    </xf>
    <xf numFmtId="0" fontId="0" fillId="0" borderId="17" xfId="0" applyBorder="1"/>
    <xf numFmtId="0" fontId="0" fillId="0" borderId="14" xfId="0" applyBorder="1"/>
    <xf numFmtId="0" fontId="0" fillId="0" borderId="12" xfId="0" applyBorder="1"/>
    <xf numFmtId="0" fontId="0" fillId="0" borderId="15" xfId="0" applyBorder="1"/>
    <xf numFmtId="164" fontId="0" fillId="0" borderId="16" xfId="0" applyNumberFormat="1" applyBorder="1"/>
    <xf numFmtId="0" fontId="0" fillId="0" borderId="13" xfId="0" applyBorder="1"/>
    <xf numFmtId="0" fontId="0" fillId="0" borderId="18" xfId="0" applyBorder="1"/>
    <xf numFmtId="164" fontId="0" fillId="0" borderId="19" xfId="0" applyNumberFormat="1" applyBorder="1"/>
    <xf numFmtId="0" fontId="0" fillId="0" borderId="0" xfId="0" pivotButton="1"/>
  </cellXfs>
  <cellStyles count="1">
    <cellStyle name="Normal" xfId="0" builtinId="0"/>
  </cellStyles>
  <dxfs count="14">
    <dxf>
      <numFmt numFmtId="164" formatCode="[$-F800]dddd\,\ mmmm\ dd\,\ yyyy"/>
      <border diagonalUp="0" diagonalDown="0">
        <left style="thin">
          <color indexed="64"/>
        </left>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border diagonalUp="0" diagonalDown="0">
        <left/>
        <right style="thin">
          <color indexed="64"/>
        </right>
        <top style="thin">
          <color indexed="64"/>
        </top>
        <bottom style="thin">
          <color indexed="64"/>
        </bottom>
        <vertical/>
        <horizontal/>
      </border>
    </dxf>
    <dxf>
      <border outline="0">
        <top style="thin">
          <color indexed="64"/>
        </top>
      </border>
    </dxf>
    <dxf>
      <border outline="0">
        <bottom style="thin">
          <color indexed="64"/>
        </bottom>
      </border>
    </dxf>
    <dxf>
      <border outline="0">
        <left style="thin">
          <color indexed="64"/>
        </left>
        <right style="thin">
          <color indexed="64"/>
        </right>
        <top style="thin">
          <color indexed="64"/>
        </top>
        <bottom style="thin">
          <color indexed="64"/>
        </bottom>
      </border>
    </dxf>
    <dxf>
      <numFmt numFmtId="19" formatCode="dd/mm/yyyy"/>
      <alignment horizontal="general" vertical="center" textRotation="0" wrapText="1" indent="0" justifyLastLine="0" shrinkToFit="0" readingOrder="0"/>
      <border diagonalUp="0" diagonalDown="0">
        <left style="thin">
          <color indexed="64"/>
        </left>
        <right/>
        <top style="thin">
          <color indexed="64"/>
        </top>
        <bottom style="thin">
          <color indexed="64"/>
        </bottom>
        <vertical/>
        <horizontal/>
      </border>
    </dxf>
    <dxf>
      <alignment horizontal="general"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general"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general" vertical="center" textRotation="0" wrapText="1"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val="0"/>
        <strike val="0"/>
        <condense val="0"/>
        <extend val="0"/>
        <outline val="0"/>
        <shadow val="0"/>
        <u val="none"/>
        <vertAlign val="baseline"/>
        <sz val="11"/>
        <color theme="1"/>
        <name val="Calibri"/>
        <scheme val="minor"/>
      </font>
      <alignment horizontal="center" vertical="center" textRotation="0" wrapText="1" indent="0" justifyLastLine="0" shrinkToFit="0" readingOrder="0"/>
      <border diagonalUp="0" diagonalDown="0" outline="0">
        <left style="thin">
          <color indexed="64"/>
        </left>
        <right style="thin">
          <color indexed="64"/>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 3.xlsx]Sheet1!PivotTable16</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ext>
          </c:extLst>
        </c:dLbl>
      </c:pivotFmt>
      <c:pivotFmt>
        <c:idx val="2"/>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ext>
          </c:extLst>
        </c:dLbl>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s>
    <c:plotArea>
      <c:layout/>
      <c:barChart>
        <c:barDir val="bar"/>
        <c:grouping val="clustered"/>
        <c:varyColors val="0"/>
        <c:ser>
          <c:idx val="0"/>
          <c:order val="0"/>
          <c:tx>
            <c:strRef>
              <c:f>Sheet1!$B$1</c:f>
              <c:strCache>
                <c:ptCount val="1"/>
                <c:pt idx="0">
                  <c:v>Total</c:v>
                </c:pt>
              </c:strCache>
            </c:strRef>
          </c:tx>
          <c:spPr>
            <a:solidFill>
              <a:schemeClr val="accent1"/>
            </a:solidFill>
            <a:ln>
              <a:noFill/>
            </a:ln>
            <a:effectLst/>
          </c:spPr>
          <c:invertIfNegative val="0"/>
          <c:cat>
            <c:strRef>
              <c:f>Sheet1!$A$2:$A$4</c:f>
              <c:strCache>
                <c:ptCount val="2"/>
                <c:pt idx="0">
                  <c:v>Appliances</c:v>
                </c:pt>
                <c:pt idx="1">
                  <c:v>Electronics</c:v>
                </c:pt>
              </c:strCache>
            </c:strRef>
          </c:cat>
          <c:val>
            <c:numRef>
              <c:f>Sheet1!$B$2:$B$4</c:f>
              <c:numCache>
                <c:formatCode>General</c:formatCode>
                <c:ptCount val="2"/>
                <c:pt idx="0">
                  <c:v>8400</c:v>
                </c:pt>
                <c:pt idx="1">
                  <c:v>12000</c:v>
                </c:pt>
              </c:numCache>
            </c:numRef>
          </c:val>
          <c:extLst>
            <c:ext xmlns:c16="http://schemas.microsoft.com/office/drawing/2014/chart" uri="{C3380CC4-5D6E-409C-BE32-E72D297353CC}">
              <c16:uniqueId val="{00000001-45DC-47A9-9C3A-66CBEBEC6D38}"/>
            </c:ext>
          </c:extLst>
        </c:ser>
        <c:dLbls>
          <c:showLegendKey val="0"/>
          <c:showVal val="0"/>
          <c:showCatName val="0"/>
          <c:showSerName val="0"/>
          <c:showPercent val="0"/>
          <c:showBubbleSize val="0"/>
        </c:dLbls>
        <c:gapWidth val="219"/>
        <c:axId val="1508045184"/>
        <c:axId val="1508045600"/>
      </c:barChart>
      <c:valAx>
        <c:axId val="150804560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8045184"/>
        <c:crosses val="autoZero"/>
        <c:crossBetween val="between"/>
      </c:valAx>
      <c:catAx>
        <c:axId val="15080451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8045600"/>
        <c:crosses val="autoZero"/>
        <c:auto val="1"/>
        <c:lblAlgn val="ctr"/>
        <c:lblOffset val="100"/>
        <c:noMultiLvlLbl val="0"/>
      </c:cat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[Class 3.xlsx]Sheet2!PivotTable20</c:name>
    <c:fmtId val="0"/>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pivotFmt>
      <c:pivotFmt>
        <c:idx val="1"/>
        <c:spPr>
          <a:ln w="28575" cap="rnd">
            <a:solidFill>
              <a:schemeClr val="accent1"/>
            </a:solidFill>
            <a:round/>
          </a:ln>
          <a:effectLst/>
        </c:spPr>
        <c:marker>
          <c:symbol val="none"/>
        </c:marker>
      </c:pivotFmt>
    </c:pivotFmts>
    <c:plotArea>
      <c:layout/>
      <c:lineChart>
        <c:grouping val="standard"/>
        <c:varyColors val="0"/>
        <c:ser>
          <c:idx val="0"/>
          <c:order val="0"/>
          <c:tx>
            <c:strRef>
              <c:f>Sheet2!$B$3</c:f>
              <c:strCache>
                <c:ptCount val="1"/>
                <c:pt idx="0">
                  <c:v>Total</c:v>
                </c:pt>
              </c:strCache>
            </c:strRef>
          </c:tx>
          <c:spPr>
            <a:ln w="28575" cap="rnd">
              <a:solidFill>
                <a:schemeClr val="accent1"/>
              </a:solidFill>
              <a:round/>
            </a:ln>
            <a:effectLst/>
          </c:spPr>
          <c:marker>
            <c:symbol val="none"/>
          </c:marker>
          <c:cat>
            <c:strRef>
              <c:f>Sheet2!$A$4:$A$7</c:f>
              <c:strCache>
                <c:ptCount val="3"/>
                <c:pt idx="0">
                  <c:v>3600</c:v>
                </c:pt>
                <c:pt idx="1">
                  <c:v>4800</c:v>
                </c:pt>
                <c:pt idx="2">
                  <c:v>12000</c:v>
                </c:pt>
              </c:strCache>
            </c:strRef>
          </c:cat>
          <c:val>
            <c:numRef>
              <c:f>Sheet2!$B$4:$B$7</c:f>
              <c:numCache>
                <c:formatCode>General</c:formatCode>
                <c:ptCount val="3"/>
                <c:pt idx="0">
                  <c:v>0.3</c:v>
                </c:pt>
                <c:pt idx="1">
                  <c:v>0.25</c:v>
                </c:pt>
                <c:pt idx="2">
                  <c:v>0.2</c:v>
                </c:pt>
              </c:numCache>
            </c:numRef>
          </c:val>
          <c:smooth val="0"/>
          <c:extLst>
            <c:ext xmlns:c16="http://schemas.microsoft.com/office/drawing/2014/chart" uri="{C3380CC4-5D6E-409C-BE32-E72D297353CC}">
              <c16:uniqueId val="{00000000-7374-4725-9A61-BCBDD6E23E6F}"/>
            </c:ext>
          </c:extLst>
        </c:ser>
        <c:dLbls>
          <c:showLegendKey val="0"/>
          <c:showVal val="0"/>
          <c:showCatName val="0"/>
          <c:showSerName val="0"/>
          <c:showPercent val="0"/>
          <c:showBubbleSize val="0"/>
        </c:dLbls>
        <c:smooth val="0"/>
        <c:axId val="1596766704"/>
        <c:axId val="1596777104"/>
      </c:lineChart>
      <c:catAx>
        <c:axId val="1596766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6777104"/>
        <c:crosses val="autoZero"/>
        <c:auto val="1"/>
        <c:lblAlgn val="ctr"/>
        <c:lblOffset val="100"/>
        <c:noMultiLvlLbl val="0"/>
      </c:catAx>
      <c:valAx>
        <c:axId val="1596777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676670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Data!$H$1</c:f>
              <c:strCache>
                <c:ptCount val="1"/>
                <c:pt idx="0">
                  <c:v>Unit Price</c:v>
                </c:pt>
              </c:strCache>
            </c:strRef>
          </c:tx>
          <c:spPr>
            <a:ln w="19050" cap="rnd">
              <a:noFill/>
              <a:round/>
            </a:ln>
            <a:effectLst/>
          </c:spPr>
          <c:marker>
            <c:symbol val="circle"/>
            <c:size val="5"/>
            <c:spPr>
              <a:solidFill>
                <a:schemeClr val="accent1"/>
              </a:solidFill>
              <a:ln w="9525">
                <a:solidFill>
                  <a:schemeClr val="accent1"/>
                </a:solidFill>
              </a:ln>
              <a:effectLst/>
            </c:spPr>
          </c:marker>
          <c:xVal>
            <c:numRef>
              <c:f>Data!$G$2:$G$11</c:f>
              <c:numCache>
                <c:formatCode>General</c:formatCode>
                <c:ptCount val="10"/>
                <c:pt idx="0">
                  <c:v>15</c:v>
                </c:pt>
                <c:pt idx="1">
                  <c:v>25</c:v>
                </c:pt>
                <c:pt idx="2">
                  <c:v>10</c:v>
                </c:pt>
                <c:pt idx="3">
                  <c:v>5</c:v>
                </c:pt>
                <c:pt idx="4">
                  <c:v>8</c:v>
                </c:pt>
                <c:pt idx="5">
                  <c:v>12</c:v>
                </c:pt>
                <c:pt idx="6">
                  <c:v>20</c:v>
                </c:pt>
                <c:pt idx="7">
                  <c:v>30</c:v>
                </c:pt>
                <c:pt idx="8">
                  <c:v>3</c:v>
                </c:pt>
                <c:pt idx="9">
                  <c:v>18</c:v>
                </c:pt>
              </c:numCache>
            </c:numRef>
          </c:xVal>
          <c:yVal>
            <c:numRef>
              <c:f>Data!$H$2:$H$11</c:f>
              <c:numCache>
                <c:formatCode>General</c:formatCode>
                <c:ptCount val="10"/>
                <c:pt idx="0">
                  <c:v>800</c:v>
                </c:pt>
                <c:pt idx="1">
                  <c:v>500</c:v>
                </c:pt>
                <c:pt idx="2">
                  <c:v>120</c:v>
                </c:pt>
                <c:pt idx="3">
                  <c:v>150</c:v>
                </c:pt>
                <c:pt idx="4">
                  <c:v>600</c:v>
                </c:pt>
                <c:pt idx="5">
                  <c:v>200</c:v>
                </c:pt>
                <c:pt idx="6">
                  <c:v>50</c:v>
                </c:pt>
                <c:pt idx="7">
                  <c:v>300</c:v>
                </c:pt>
                <c:pt idx="8">
                  <c:v>1200</c:v>
                </c:pt>
                <c:pt idx="9">
                  <c:v>500</c:v>
                </c:pt>
              </c:numCache>
            </c:numRef>
          </c:yVal>
          <c:smooth val="0"/>
          <c:extLst>
            <c:ext xmlns:c16="http://schemas.microsoft.com/office/drawing/2014/chart" uri="{C3380CC4-5D6E-409C-BE32-E72D297353CC}">
              <c16:uniqueId val="{00000000-E79D-40AD-A4FC-232DD1DDD086}"/>
            </c:ext>
          </c:extLst>
        </c:ser>
        <c:dLbls>
          <c:dLblPos val="t"/>
          <c:showLegendKey val="0"/>
          <c:showVal val="0"/>
          <c:showCatName val="0"/>
          <c:showSerName val="0"/>
          <c:showPercent val="0"/>
          <c:showBubbleSize val="0"/>
        </c:dLbls>
        <c:axId val="1596772528"/>
        <c:axId val="1596779184"/>
      </c:scatterChart>
      <c:valAx>
        <c:axId val="15967725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6779184"/>
        <c:crosses val="autoZero"/>
        <c:crossBetween val="midCat"/>
      </c:valAx>
      <c:valAx>
        <c:axId val="15967791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677252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_xlchart.v1.5</cx:f>
      </cx:numDim>
    </cx:data>
  </cx:chartData>
  <cx:chart>
    <cx:title pos="t" align="ctr" overlay="0"/>
    <cx:plotArea>
      <cx:plotAreaRegion>
        <cx:series layoutId="clusteredColumn" uniqueId="{B5DCCB84-C6BA-4BF0-8D76-C11087B9EA27}">
          <cx:tx>
            <cx:txData>
              <cx:f>_xlchart.v1.4</cx:f>
              <cx:v>Total Sales</cx:v>
            </cx:txData>
          </cx:tx>
          <cx:dataLabels/>
          <cx:dataId val="0"/>
          <cx:layoutPr>
            <cx:binning intervalClosed="r">
              <cx:binCount val="5"/>
            </cx:binning>
          </cx:layoutPr>
        </cx:series>
      </cx:plotAreaRegion>
      <cx:axis id="0">
        <cx:catScaling gapWidth="0"/>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_xlchart.v1.3</cx:f>
      </cx:numDim>
    </cx:data>
  </cx:chartData>
  <cx:chart>
    <cx:title pos="t" align="ctr" overlay="0"/>
    <cx:plotArea>
      <cx:plotAreaRegion>
        <cx:series layoutId="boxWhisker" uniqueId="{04186A1C-59D5-430D-8B30-544FCE363309}">
          <cx:tx>
            <cx:txData>
              <cx:f>_xlchart.v1.2</cx:f>
              <cx:v>Total Sales</cx:v>
            </cx:txData>
          </cx:tx>
          <cx:dataId val="0"/>
          <cx:layoutPr>
            <cx:visibility meanLine="0" meanMarker="1" nonoutliers="0" outliers="1"/>
            <cx:statistics quartileMethod="exclusive"/>
          </cx:layoutPr>
        </cx:series>
      </cx:plotAreaRegion>
      <cx:axis id="0">
        <cx:catScaling gapWidth="1"/>
        <cx:tickLabels/>
      </cx:axis>
      <cx:axis id="1">
        <cx:valScaling/>
        <cx:majorGridlines/>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solidFill>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3" Type="http://schemas.microsoft.com/office/2014/relationships/chartEx" Target="../charts/chartEx2.xml"/><Relationship Id="rId2" Type="http://schemas.microsoft.com/office/2014/relationships/chartEx" Target="../charts/chartEx1.xml"/><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4</xdr:col>
      <xdr:colOff>95250</xdr:colOff>
      <xdr:row>1</xdr:row>
      <xdr:rowOff>152400</xdr:rowOff>
    </xdr:from>
    <xdr:to>
      <xdr:col>11</xdr:col>
      <xdr:colOff>257175</xdr:colOff>
      <xdr:row>16</xdr:row>
      <xdr:rowOff>38100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619125</xdr:colOff>
      <xdr:row>7</xdr:row>
      <xdr:rowOff>38100</xdr:rowOff>
    </xdr:from>
    <xdr:to>
      <xdr:col>2</xdr:col>
      <xdr:colOff>419100</xdr:colOff>
      <xdr:row>20</xdr:row>
      <xdr:rowOff>85725</xdr:rowOff>
    </xdr:to>
    <mc:AlternateContent xmlns:mc="http://schemas.openxmlformats.org/markup-compatibility/2006">
      <mc:Choice xmlns:a14="http://schemas.microsoft.com/office/drawing/2010/main" Requires="a14">
        <xdr:graphicFrame macro="">
          <xdr:nvGraphicFramePr>
            <xdr:cNvPr id="5" name="Salesperson"/>
            <xdr:cNvGraphicFramePr/>
          </xdr:nvGraphicFramePr>
          <xdr:xfrm>
            <a:off x="0" y="0"/>
            <a:ext cx="0" cy="0"/>
          </xdr:xfrm>
          <a:graphic>
            <a:graphicData uri="http://schemas.microsoft.com/office/drawing/2010/slicer">
              <sle:slicer xmlns:sle="http://schemas.microsoft.com/office/drawing/2010/slicer" name="Salesperson"/>
            </a:graphicData>
          </a:graphic>
        </xdr:graphicFrame>
      </mc:Choice>
      <mc:Fallback>
        <xdr:sp macro="" textlink="">
          <xdr:nvSpPr>
            <xdr:cNvPr id="0" name=""/>
            <xdr:cNvSpPr>
              <a:spLocks noTextEdit="1"/>
            </xdr:cNvSpPr>
          </xdr:nvSpPr>
          <xdr:spPr>
            <a:xfrm>
              <a:off x="619125" y="13716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433387</xdr:colOff>
      <xdr:row>4</xdr:row>
      <xdr:rowOff>152400</xdr:rowOff>
    </xdr:from>
    <xdr:to>
      <xdr:col>12</xdr:col>
      <xdr:colOff>128587</xdr:colOff>
      <xdr:row>19</xdr:row>
      <xdr:rowOff>38100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11</xdr:col>
      <xdr:colOff>124407</xdr:colOff>
      <xdr:row>0</xdr:row>
      <xdr:rowOff>202941</xdr:rowOff>
    </xdr:from>
    <xdr:to>
      <xdr:col>18</xdr:col>
      <xdr:colOff>410157</xdr:colOff>
      <xdr:row>12</xdr:row>
      <xdr:rowOff>59483</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464587</xdr:colOff>
      <xdr:row>17</xdr:row>
      <xdr:rowOff>66869</xdr:rowOff>
    </xdr:from>
    <xdr:to>
      <xdr:col>11</xdr:col>
      <xdr:colOff>1944</xdr:colOff>
      <xdr:row>31</xdr:row>
      <xdr:rowOff>88640</xdr:rowOff>
    </xdr:to>
    <mc:AlternateContent xmlns:mc="http://schemas.openxmlformats.org/markup-compatibility/2006">
      <mc:Choice xmlns:cx1="http://schemas.microsoft.com/office/drawing/2015/9/8/chartex" Requires="cx1">
        <xdr:graphicFrame macro="">
          <xdr:nvGraphicFramePr>
            <xdr:cNvPr id="3" name="Chart 2"/>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874745</xdr:colOff>
      <xdr:row>36</xdr:row>
      <xdr:rowOff>8554</xdr:rowOff>
    </xdr:from>
    <xdr:to>
      <xdr:col>10</xdr:col>
      <xdr:colOff>81643</xdr:colOff>
      <xdr:row>50</xdr:row>
      <xdr:rowOff>30325</xdr:rowOff>
    </xdr:to>
    <mc:AlternateContent xmlns:mc="http://schemas.openxmlformats.org/markup-compatibility/2006">
      <mc:Choice xmlns:cx1="http://schemas.microsoft.com/office/drawing/2015/9/8/chartex" Requires="cx1">
        <xdr:graphicFrame macro="">
          <xdr:nvGraphicFramePr>
            <xdr:cNvPr id="4" name="Chart 3"/>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5</xdr:col>
      <xdr:colOff>342899</xdr:colOff>
      <xdr:row>0</xdr:row>
      <xdr:rowOff>171450</xdr:rowOff>
    </xdr:from>
    <xdr:to>
      <xdr:col>13</xdr:col>
      <xdr:colOff>352424</xdr:colOff>
      <xdr:row>5</xdr:row>
      <xdr:rowOff>76200</xdr:rowOff>
    </xdr:to>
    <xdr:sp macro="" textlink="">
      <xdr:nvSpPr>
        <xdr:cNvPr id="2" name="Rounded Rectangle 1"/>
        <xdr:cNvSpPr/>
      </xdr:nvSpPr>
      <xdr:spPr>
        <a:xfrm>
          <a:off x="3390899" y="171450"/>
          <a:ext cx="4886325" cy="8572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4800"/>
            <a:t>Dashboard</a:t>
          </a:r>
        </a:p>
      </xdr:txBody>
    </xdr:sp>
    <xdr:clientData/>
  </xdr:twoCellAnchor>
  <xdr:twoCellAnchor>
    <xdr:from>
      <xdr:col>15</xdr:col>
      <xdr:colOff>600075</xdr:colOff>
      <xdr:row>0</xdr:row>
      <xdr:rowOff>152400</xdr:rowOff>
    </xdr:from>
    <xdr:to>
      <xdr:col>20</xdr:col>
      <xdr:colOff>438149</xdr:colOff>
      <xdr:row>5</xdr:row>
      <xdr:rowOff>95250</xdr:rowOff>
    </xdr:to>
    <xdr:sp macro="" textlink="">
      <xdr:nvSpPr>
        <xdr:cNvPr id="3" name="Rounded Rectangle 2"/>
        <xdr:cNvSpPr/>
      </xdr:nvSpPr>
      <xdr:spPr>
        <a:xfrm>
          <a:off x="9744075" y="152400"/>
          <a:ext cx="2886074" cy="8953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a:t>Total Sales =</a:t>
          </a:r>
        </a:p>
      </xdr:txBody>
    </xdr:sp>
    <xdr:clientData/>
  </xdr:twoCellAnchor>
  <xdr:twoCellAnchor>
    <xdr:from>
      <xdr:col>18</xdr:col>
      <xdr:colOff>171450</xdr:colOff>
      <xdr:row>3</xdr:row>
      <xdr:rowOff>0</xdr:rowOff>
    </xdr:from>
    <xdr:to>
      <xdr:col>20</xdr:col>
      <xdr:colOff>123825</xdr:colOff>
      <xdr:row>4</xdr:row>
      <xdr:rowOff>104775</xdr:rowOff>
    </xdr:to>
    <xdr:sp macro="" textlink="Sheet3!B4">
      <xdr:nvSpPr>
        <xdr:cNvPr id="4" name="TextBox 3"/>
        <xdr:cNvSpPr txBox="1"/>
      </xdr:nvSpPr>
      <xdr:spPr>
        <a:xfrm>
          <a:off x="11144250" y="571500"/>
          <a:ext cx="1171575" cy="2952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15E767B-DA29-41F5-9BAB-01FB3CB7639D}" type="TxLink">
            <a:rPr lang="en-US" sz="1100" b="0" i="0" u="none" strike="noStrike">
              <a:solidFill>
                <a:srgbClr val="000000"/>
              </a:solidFill>
              <a:latin typeface="Calibri"/>
              <a:cs typeface="Calibri"/>
            </a:rPr>
            <a:t>20400</a:t>
          </a:fld>
          <a:endParaRPr lang="en-IN" sz="11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Sakshi Singhal" refreshedDate="45652.752808333331" createdVersion="6" refreshedVersion="6" minRefreshableVersion="3" recordCount="10">
  <cacheSource type="worksheet">
    <worksheetSource ref="A1:J11" sheet="Data"/>
  </cacheSource>
  <cacheFields count="11">
    <cacheField name="Order ID" numFmtId="0">
      <sharedItems containsSemiMixedTypes="0" containsString="0" containsNumber="1" containsInteger="1" minValue="1001" maxValue="1010"/>
    </cacheField>
    <cacheField name="Date" numFmtId="14">
      <sharedItems containsSemiMixedTypes="0" containsNonDate="0" containsDate="1" containsString="0" minDate="2024-01-05T00:00:00" maxDate="2024-01-15T00:00:00" count="10">
        <d v="2024-01-05T00:00:00"/>
        <d v="2024-01-06T00:00:00"/>
        <d v="2024-01-07T00:00:00"/>
        <d v="2024-01-08T00:00:00"/>
        <d v="2024-01-09T00:00:00"/>
        <d v="2024-01-10T00:00:00"/>
        <d v="2024-01-11T00:00:00"/>
        <d v="2024-01-12T00:00:00"/>
        <d v="2024-01-13T00:00:00"/>
        <d v="2024-01-14T00:00:00"/>
      </sharedItems>
    </cacheField>
    <cacheField name="Product" numFmtId="0">
      <sharedItems count="9">
        <s v="Laptop"/>
        <s v="Smartphone"/>
        <s v="Desk Chair"/>
        <s v="Bookshelf"/>
        <s v="Air Conditioner"/>
        <s v="Microwave Oven"/>
        <s v="Desk Lamp"/>
        <s v="Tablet"/>
        <s v="Refrigerator"/>
      </sharedItems>
    </cacheField>
    <cacheField name="Category" numFmtId="0">
      <sharedItems count="3">
        <s v="Electronics"/>
        <s v="Furniture"/>
        <s v="Appliances"/>
      </sharedItems>
    </cacheField>
    <cacheField name="Region" numFmtId="0">
      <sharedItems count="4">
        <s v="North"/>
        <s v="South"/>
        <s v="West"/>
        <s v="East"/>
      </sharedItems>
    </cacheField>
    <cacheField name="Salesperson" numFmtId="0">
      <sharedItems count="4">
        <s v="Alice"/>
        <s v="Bob"/>
        <s v="Charlie"/>
        <s v="Diana"/>
      </sharedItems>
    </cacheField>
    <cacheField name="Units Sold" numFmtId="0">
      <sharedItems containsSemiMixedTypes="0" containsString="0" containsNumber="1" containsInteger="1" minValue="3" maxValue="30" count="10">
        <n v="15"/>
        <n v="25"/>
        <n v="10"/>
        <n v="5"/>
        <n v="8"/>
        <n v="12"/>
        <n v="20"/>
        <n v="30"/>
        <n v="3"/>
        <n v="18"/>
      </sharedItems>
    </cacheField>
    <cacheField name="Unit Price" numFmtId="0">
      <sharedItems containsSemiMixedTypes="0" containsString="0" containsNumber="1" containsInteger="1" minValue="50" maxValue="1200" count="9">
        <n v="800"/>
        <n v="500"/>
        <n v="120"/>
        <n v="150"/>
        <n v="600"/>
        <n v="200"/>
        <n v="50"/>
        <n v="300"/>
        <n v="1200"/>
      </sharedItems>
    </cacheField>
    <cacheField name="Total Sales" numFmtId="0">
      <sharedItems containsSemiMixedTypes="0" containsString="0" containsNumber="1" containsInteger="1" minValue="750" maxValue="12500" count="9">
        <n v="12000"/>
        <n v="12500"/>
        <n v="1200"/>
        <n v="750"/>
        <n v="4800"/>
        <n v="2400"/>
        <n v="1000"/>
        <n v="9000"/>
        <n v="3600"/>
      </sharedItems>
    </cacheField>
    <cacheField name="Profit (%)" numFmtId="9">
      <sharedItems containsSemiMixedTypes="0" containsString="0" containsNumber="1" minValue="0.1" maxValue="0.3"/>
    </cacheField>
    <cacheField name="Field1" numFmtId="0" formula=" 0" databaseField="0"/>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0">
  <r>
    <n v="1001"/>
    <x v="0"/>
    <x v="0"/>
    <x v="0"/>
    <x v="0"/>
    <x v="0"/>
    <x v="0"/>
    <x v="0"/>
    <x v="0"/>
    <n v="0.2"/>
  </r>
  <r>
    <n v="1002"/>
    <x v="1"/>
    <x v="1"/>
    <x v="0"/>
    <x v="1"/>
    <x v="1"/>
    <x v="1"/>
    <x v="1"/>
    <x v="1"/>
    <n v="0.18"/>
  </r>
  <r>
    <n v="1003"/>
    <x v="2"/>
    <x v="2"/>
    <x v="1"/>
    <x v="2"/>
    <x v="2"/>
    <x v="2"/>
    <x v="2"/>
    <x v="2"/>
    <n v="0.15"/>
  </r>
  <r>
    <n v="1004"/>
    <x v="3"/>
    <x v="3"/>
    <x v="1"/>
    <x v="3"/>
    <x v="3"/>
    <x v="3"/>
    <x v="3"/>
    <x v="3"/>
    <n v="0.12"/>
  </r>
  <r>
    <n v="1005"/>
    <x v="4"/>
    <x v="4"/>
    <x v="2"/>
    <x v="0"/>
    <x v="0"/>
    <x v="4"/>
    <x v="4"/>
    <x v="4"/>
    <n v="0.25"/>
  </r>
  <r>
    <n v="1006"/>
    <x v="5"/>
    <x v="5"/>
    <x v="2"/>
    <x v="1"/>
    <x v="1"/>
    <x v="5"/>
    <x v="5"/>
    <x v="5"/>
    <n v="0.22"/>
  </r>
  <r>
    <n v="1007"/>
    <x v="6"/>
    <x v="6"/>
    <x v="1"/>
    <x v="2"/>
    <x v="2"/>
    <x v="6"/>
    <x v="6"/>
    <x v="6"/>
    <n v="0.1"/>
  </r>
  <r>
    <n v="1008"/>
    <x v="7"/>
    <x v="7"/>
    <x v="0"/>
    <x v="3"/>
    <x v="3"/>
    <x v="7"/>
    <x v="7"/>
    <x v="7"/>
    <n v="0.18"/>
  </r>
  <r>
    <n v="1009"/>
    <x v="8"/>
    <x v="8"/>
    <x v="2"/>
    <x v="0"/>
    <x v="0"/>
    <x v="8"/>
    <x v="8"/>
    <x v="8"/>
    <n v="0.3"/>
  </r>
  <r>
    <n v="1010"/>
    <x v="9"/>
    <x v="1"/>
    <x v="0"/>
    <x v="1"/>
    <x v="1"/>
    <x v="9"/>
    <x v="1"/>
    <x v="7"/>
    <n v="0.1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6" cacheId="5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4" firstHeaderRow="1" firstDataRow="1" firstDataCol="1"/>
  <pivotFields count="11">
    <pivotField showAll="0"/>
    <pivotField numFmtId="14" showAll="0"/>
    <pivotField showAll="0"/>
    <pivotField axis="axisRow" showAll="0">
      <items count="4">
        <item x="2"/>
        <item x="0"/>
        <item x="1"/>
        <item t="default"/>
      </items>
    </pivotField>
    <pivotField showAll="0"/>
    <pivotField showAll="0">
      <items count="5">
        <item x="0"/>
        <item h="1" x="1"/>
        <item h="1" x="2"/>
        <item h="1" x="3"/>
        <item t="default"/>
      </items>
    </pivotField>
    <pivotField showAll="0"/>
    <pivotField showAll="0"/>
    <pivotField dataField="1" showAll="0"/>
    <pivotField numFmtId="9" showAll="0"/>
    <pivotField dragToRow="0" dragToCol="0" dragToPage="0" showAll="0" defaultSubtotal="0"/>
  </pivotFields>
  <rowFields count="1">
    <field x="3"/>
  </rowFields>
  <rowItems count="3">
    <i>
      <x/>
    </i>
    <i>
      <x v="1"/>
    </i>
    <i t="grand">
      <x/>
    </i>
  </rowItems>
  <colItems count="1">
    <i/>
  </colItems>
  <dataFields count="1">
    <dataField name="Sum of Total Sales" fld="8" baseField="0" baseItem="0"/>
  </dataFields>
  <chartFormats count="1">
    <chartFormat chart="0"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20" cacheId="5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3:B7" firstHeaderRow="1" firstDataRow="1" firstDataCol="1"/>
  <pivotFields count="11">
    <pivotField showAll="0"/>
    <pivotField numFmtId="14" showAll="0"/>
    <pivotField showAll="0"/>
    <pivotField showAll="0"/>
    <pivotField showAll="0"/>
    <pivotField showAll="0">
      <items count="5">
        <item x="0"/>
        <item h="1" x="1"/>
        <item h="1" x="2"/>
        <item h="1" x="3"/>
        <item t="default"/>
      </items>
    </pivotField>
    <pivotField showAll="0"/>
    <pivotField showAll="0"/>
    <pivotField axis="axisRow" showAll="0">
      <items count="10">
        <item x="3"/>
        <item x="6"/>
        <item x="2"/>
        <item x="5"/>
        <item x="8"/>
        <item x="4"/>
        <item x="7"/>
        <item x="0"/>
        <item x="1"/>
        <item t="default"/>
      </items>
    </pivotField>
    <pivotField dataField="1" numFmtId="9" showAll="0"/>
    <pivotField dragToRow="0" dragToCol="0" dragToPage="0" showAll="0" defaultSubtotal="0"/>
  </pivotFields>
  <rowFields count="1">
    <field x="8"/>
  </rowFields>
  <rowItems count="4">
    <i>
      <x v="4"/>
    </i>
    <i>
      <x v="5"/>
    </i>
    <i>
      <x v="7"/>
    </i>
    <i t="grand">
      <x/>
    </i>
  </rowItems>
  <colItems count="1">
    <i/>
  </colItems>
  <dataFields count="1">
    <dataField name="Sum of Profit (%)" fld="9" baseField="0" baseItem="0"/>
  </dataFields>
  <chartFormats count="1">
    <chartFormat chart="0" format="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42" cacheId="5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3:A4" firstHeaderRow="1" firstDataRow="1" firstDataCol="0"/>
  <pivotFields count="11">
    <pivotField showAll="0"/>
    <pivotField numFmtId="14" showAll="0"/>
    <pivotField showAll="0"/>
    <pivotField showAll="0"/>
    <pivotField showAll="0"/>
    <pivotField showAll="0">
      <items count="5">
        <item x="0"/>
        <item h="1" x="1"/>
        <item h="1" x="2"/>
        <item h="1" x="3"/>
        <item t="default"/>
      </items>
    </pivotField>
    <pivotField showAll="0"/>
    <pivotField showAll="0"/>
    <pivotField dataField="1" showAll="0"/>
    <pivotField numFmtId="9" showAll="0"/>
    <pivotField dragToRow="0" dragToCol="0" dragToPage="0" showAll="0" defaultSubtotal="0"/>
  </pivotFields>
  <rowItems count="1">
    <i/>
  </rowItems>
  <colItems count="1">
    <i/>
  </colItems>
  <dataFields count="1">
    <dataField name="Sum of Total Sales" fld="8"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8" cacheId="5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M8:O25" firstHeaderRow="1" firstDataRow="1" firstDataCol="0"/>
  <pivotFields count="11">
    <pivotField showAll="0"/>
    <pivotField numFmtId="14" showAll="0"/>
    <pivotField showAll="0"/>
    <pivotField showAll="0"/>
    <pivotField showAll="0"/>
    <pivotField showAll="0">
      <items count="5">
        <item x="0"/>
        <item h="1" x="1"/>
        <item h="1" x="2"/>
        <item h="1" x="3"/>
        <item t="default"/>
      </items>
    </pivotField>
    <pivotField showAll="0"/>
    <pivotField showAll="0"/>
    <pivotField showAll="0"/>
    <pivotField numFmtId="9" showAll="0"/>
    <pivotField dragToRow="0" dragToCol="0" dragToPage="0" showAll="0" defaultSubtota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Salesperson" sourceName="Salesperson">
  <pivotTables>
    <pivotTable tabId="54" name="PivotTable16"/>
    <pivotTable tabId="21" name="PivotTable8"/>
    <pivotTable tabId="55" name="PivotTable20"/>
    <pivotTable tabId="57" name="PivotTable42"/>
  </pivotTables>
  <data>
    <tabular pivotCacheId="1">
      <items count="4">
        <i x="0" s="1"/>
        <i x="1"/>
        <i x="2"/>
        <i x="3"/>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Salesperson" cache="Slicer_Salesperson" caption="Salesperson" rowHeight="241300"/>
</slicers>
</file>

<file path=xl/tables/table1.xml><?xml version="1.0" encoding="utf-8"?>
<table xmlns="http://schemas.openxmlformats.org/spreadsheetml/2006/main" id="1" name="Table4" displayName="Table4" ref="C4:F9" totalsRowShown="0" headerRowDxfId="13" headerRowBorderDxfId="12" tableBorderDxfId="11" totalsRowBorderDxfId="10">
  <autoFilter ref="C4:F9"/>
  <sortState ref="C5:F9">
    <sortCondition ref="C4:C9"/>
  </sortState>
  <tableColumns count="4">
    <tableColumn id="1" name="Employee Name" dataDxfId="9"/>
    <tableColumn id="2" name="Department" dataDxfId="8"/>
    <tableColumn id="3" name="Salary" dataDxfId="7"/>
    <tableColumn id="4" name="Joining Date" dataDxfId="6"/>
  </tableColumns>
  <tableStyleInfo name="TableStyleLight8" showFirstColumn="0" showLastColumn="0" showRowStripes="1" showColumnStripes="0"/>
</table>
</file>

<file path=xl/tables/table2.xml><?xml version="1.0" encoding="utf-8"?>
<table xmlns="http://schemas.openxmlformats.org/spreadsheetml/2006/main" id="2" name="Table2" displayName="Table2" ref="C3:E15" totalsRowShown="0" headerRowBorderDxfId="4" tableBorderDxfId="5" totalsRowBorderDxfId="3">
  <autoFilter ref="C3:E15"/>
  <tableColumns count="3">
    <tableColumn id="1" name="Names" dataDxfId="2"/>
    <tableColumn id="2" name="Sales" dataDxfId="1"/>
    <tableColumn id="3" name="Date" dataDxfId="0"/>
  </tableColumns>
  <tableStyleInfo name="TableStyleLight8"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4.bin"/><Relationship Id="rId1" Type="http://schemas.openxmlformats.org/officeDocument/2006/relationships/pivotTable" Target="../pivotTables/pivotTable4.xml"/></Relationships>
</file>

<file path=xl/worksheets/_rels/sheet13.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4:O70"/>
  <sheetViews>
    <sheetView workbookViewId="0">
      <selection activeCell="I6" sqref="I6"/>
    </sheetView>
  </sheetViews>
  <sheetFormatPr defaultRowHeight="15"/>
  <cols>
    <col min="3" max="3" width="17.7109375" customWidth="1"/>
    <col min="4" max="4" width="15.7109375" customWidth="1"/>
    <col min="5" max="5" width="10.140625" customWidth="1"/>
    <col min="6" max="6" width="14" customWidth="1"/>
    <col min="7" max="7" width="15.28515625" customWidth="1"/>
    <col min="9" max="9" width="10.42578125" bestFit="1" customWidth="1"/>
    <col min="14" max="14" width="10.42578125" bestFit="1" customWidth="1"/>
  </cols>
  <sheetData>
    <row r="4" spans="3:14">
      <c r="C4" s="19" t="s">
        <v>31</v>
      </c>
      <c r="D4" s="20" t="s">
        <v>32</v>
      </c>
      <c r="E4" s="20" t="s">
        <v>33</v>
      </c>
      <c r="F4" s="21" t="s">
        <v>34</v>
      </c>
    </row>
    <row r="5" spans="3:14">
      <c r="C5" s="22" t="s">
        <v>35</v>
      </c>
      <c r="D5" s="3" t="s">
        <v>36</v>
      </c>
      <c r="E5" s="3">
        <v>65000</v>
      </c>
      <c r="F5" s="23">
        <v>44255</v>
      </c>
    </row>
    <row r="6" spans="3:14">
      <c r="C6" s="22" t="s">
        <v>37</v>
      </c>
      <c r="D6" s="3" t="s">
        <v>38</v>
      </c>
      <c r="E6" s="3">
        <v>45000</v>
      </c>
      <c r="F6" s="23">
        <v>44742</v>
      </c>
    </row>
    <row r="7" spans="3:14">
      <c r="C7" s="22" t="s">
        <v>39</v>
      </c>
      <c r="D7" s="3" t="s">
        <v>40</v>
      </c>
      <c r="E7" s="3">
        <v>55000</v>
      </c>
      <c r="F7" s="23">
        <v>43840</v>
      </c>
      <c r="M7" s="24"/>
      <c r="N7" s="25"/>
    </row>
    <row r="8" spans="3:14">
      <c r="C8" s="22" t="s">
        <v>41</v>
      </c>
      <c r="D8" s="3" t="s">
        <v>42</v>
      </c>
      <c r="E8" s="3">
        <v>70000</v>
      </c>
      <c r="F8" s="23">
        <v>43669</v>
      </c>
    </row>
    <row r="9" spans="3:14">
      <c r="C9" s="26" t="s">
        <v>43</v>
      </c>
      <c r="D9" s="27" t="s">
        <v>36</v>
      </c>
      <c r="E9" s="27">
        <v>60000</v>
      </c>
      <c r="F9" s="28">
        <v>44270</v>
      </c>
      <c r="L9" t="s">
        <v>39</v>
      </c>
      <c r="M9">
        <f>LOOKUP(L9,Table4[Employee Name],Table4[Salary])</f>
        <v>55000</v>
      </c>
    </row>
    <row r="11" spans="3:14">
      <c r="G11" s="3" t="s">
        <v>41</v>
      </c>
      <c r="I11">
        <f>VLOOKUP(G11,Table4[#All],3,0)</f>
        <v>70000</v>
      </c>
      <c r="L11" t="s">
        <v>41</v>
      </c>
      <c r="M11">
        <f>LOOKUP(L11,Table4[Employee Name],Table4[Salary])</f>
        <v>70000</v>
      </c>
    </row>
    <row r="12" spans="3:14">
      <c r="D12" s="29" t="s">
        <v>44</v>
      </c>
    </row>
    <row r="13" spans="3:14">
      <c r="G13" t="s">
        <v>37</v>
      </c>
      <c r="I13" s="25">
        <f>VLOOKUP(G13,Table4[#All],4,0)</f>
        <v>44742</v>
      </c>
    </row>
    <row r="15" spans="3:14">
      <c r="G15" t="s">
        <v>38</v>
      </c>
      <c r="I15">
        <f>VLOOKUP(G15,Table4[[#All],[Department]:[Joining Date]],2,0)</f>
        <v>45000</v>
      </c>
    </row>
    <row r="16" spans="3:14">
      <c r="G16" s="25">
        <v>44742</v>
      </c>
      <c r="I16" t="str">
        <f>LOOKUP(G16,Table4[Joining Date],Table4[Employee Name])</f>
        <v>Sarah</v>
      </c>
    </row>
    <row r="18" spans="3:14">
      <c r="D18" t="s">
        <v>45</v>
      </c>
    </row>
    <row r="19" spans="3:14">
      <c r="D19" t="s">
        <v>46</v>
      </c>
    </row>
    <row r="20" spans="3:14">
      <c r="D20" t="s">
        <v>47</v>
      </c>
      <c r="N20" s="25"/>
    </row>
    <row r="24" spans="3:14">
      <c r="C24" s="2" t="s">
        <v>30</v>
      </c>
      <c r="D24" s="2" t="s">
        <v>48</v>
      </c>
      <c r="E24" s="2" t="s">
        <v>49</v>
      </c>
      <c r="F24" s="2" t="s">
        <v>50</v>
      </c>
      <c r="G24" s="2" t="s">
        <v>51</v>
      </c>
      <c r="H24" s="2" t="s">
        <v>52</v>
      </c>
      <c r="I24" s="2" t="s">
        <v>53</v>
      </c>
    </row>
    <row r="25" spans="3:14">
      <c r="C25" s="3" t="s">
        <v>54</v>
      </c>
      <c r="D25" s="3">
        <v>5000</v>
      </c>
      <c r="E25" s="3">
        <v>6000</v>
      </c>
      <c r="F25" s="3">
        <v>5500</v>
      </c>
      <c r="G25" s="3">
        <v>7000</v>
      </c>
      <c r="H25" s="3">
        <v>7200</v>
      </c>
      <c r="I25" s="3">
        <v>6800</v>
      </c>
      <c r="M25" t="s">
        <v>55</v>
      </c>
    </row>
    <row r="26" spans="3:14">
      <c r="C26" s="3" t="s">
        <v>56</v>
      </c>
      <c r="D26" s="3">
        <v>2000</v>
      </c>
      <c r="E26" s="3">
        <v>2500</v>
      </c>
      <c r="F26" s="3">
        <v>2300</v>
      </c>
      <c r="G26" s="3">
        <v>2700</v>
      </c>
      <c r="H26" s="3">
        <v>3000</v>
      </c>
      <c r="I26" s="3">
        <v>2900</v>
      </c>
      <c r="M26" t="s">
        <v>57</v>
      </c>
    </row>
    <row r="27" spans="3:14">
      <c r="C27" s="3" t="s">
        <v>58</v>
      </c>
      <c r="D27" s="3">
        <v>3000</v>
      </c>
      <c r="E27" s="3">
        <v>3500</v>
      </c>
      <c r="F27" s="3">
        <v>3200</v>
      </c>
      <c r="G27" s="3">
        <v>4300</v>
      </c>
      <c r="H27" s="3">
        <v>4200</v>
      </c>
      <c r="I27" s="3">
        <v>3900</v>
      </c>
      <c r="M27" t="s">
        <v>59</v>
      </c>
    </row>
    <row r="30" spans="3:14">
      <c r="D30" s="29" t="s">
        <v>60</v>
      </c>
      <c r="E30" t="s">
        <v>50</v>
      </c>
      <c r="F30">
        <f>HLOOKUP(E30,C24:I27,2,0)</f>
        <v>5500</v>
      </c>
    </row>
    <row r="36" spans="3:15">
      <c r="D36" t="s">
        <v>61</v>
      </c>
    </row>
    <row r="40" spans="3:15">
      <c r="C40" s="30"/>
      <c r="D40" s="30"/>
      <c r="E40" s="30"/>
      <c r="F40" s="30"/>
      <c r="G40" s="1"/>
      <c r="H40" s="1"/>
      <c r="I40" s="1"/>
      <c r="J40" s="1"/>
      <c r="K40" s="1"/>
      <c r="L40" s="1"/>
      <c r="M40" s="1"/>
      <c r="N40" s="1"/>
      <c r="O40" s="1"/>
    </row>
    <row r="41" spans="3:15">
      <c r="C41" s="24"/>
      <c r="D41" s="24"/>
      <c r="E41" s="24"/>
      <c r="F41" s="31"/>
      <c r="G41" s="1"/>
      <c r="H41" s="1"/>
      <c r="I41" s="1"/>
      <c r="J41" s="1"/>
      <c r="K41" s="1"/>
      <c r="L41" s="1"/>
      <c r="M41" s="1"/>
      <c r="N41" s="1"/>
      <c r="O41" s="1"/>
    </row>
    <row r="42" spans="3:15">
      <c r="C42" s="24"/>
      <c r="D42" s="24"/>
      <c r="E42" s="24"/>
      <c r="F42" s="31"/>
      <c r="G42" s="1"/>
      <c r="H42" s="1"/>
      <c r="I42" s="1"/>
      <c r="J42" s="1"/>
      <c r="K42" s="1"/>
      <c r="L42" s="1"/>
      <c r="M42" s="1"/>
      <c r="N42" s="1"/>
      <c r="O42" s="1"/>
    </row>
    <row r="43" spans="3:15">
      <c r="C43" s="24"/>
      <c r="D43" s="24"/>
      <c r="E43" s="24"/>
      <c r="F43" s="31"/>
      <c r="G43" s="1"/>
      <c r="H43" s="1"/>
      <c r="I43" s="1"/>
      <c r="J43" s="1"/>
      <c r="K43" s="1"/>
      <c r="L43" s="1"/>
      <c r="M43" s="1"/>
      <c r="N43" s="1"/>
      <c r="O43" s="1"/>
    </row>
    <row r="44" spans="3:15">
      <c r="C44" s="24"/>
      <c r="D44" s="24"/>
      <c r="E44" s="24"/>
      <c r="F44" s="31"/>
      <c r="G44" s="1"/>
      <c r="H44" s="1"/>
      <c r="I44" s="1"/>
      <c r="J44" s="1"/>
      <c r="K44" s="1"/>
      <c r="L44" s="1"/>
      <c r="M44" s="1"/>
      <c r="N44" s="1"/>
      <c r="O44" s="1"/>
    </row>
    <row r="45" spans="3:15">
      <c r="C45" s="24"/>
      <c r="D45" s="24"/>
      <c r="E45" s="24"/>
      <c r="F45" s="31"/>
      <c r="G45" s="1"/>
      <c r="H45" s="1"/>
      <c r="I45" s="1"/>
      <c r="J45" s="1"/>
      <c r="K45" s="1"/>
      <c r="L45" s="1"/>
      <c r="M45" s="1"/>
      <c r="N45" s="1"/>
      <c r="O45" s="1"/>
    </row>
    <row r="46" spans="3:15">
      <c r="C46" s="1"/>
      <c r="D46" s="1"/>
      <c r="E46" s="1"/>
      <c r="F46" s="1"/>
      <c r="G46" s="1"/>
      <c r="H46" s="1"/>
      <c r="I46" s="1"/>
      <c r="J46" s="1"/>
      <c r="K46" s="1"/>
      <c r="L46" s="1"/>
      <c r="M46" s="1"/>
      <c r="N46" s="1"/>
      <c r="O46" s="1"/>
    </row>
    <row r="47" spans="3:15">
      <c r="C47" s="29"/>
      <c r="D47" s="1"/>
      <c r="E47" s="1"/>
      <c r="F47" s="1"/>
      <c r="G47" s="1"/>
      <c r="H47" s="1"/>
      <c r="I47" s="1"/>
      <c r="J47" s="1"/>
      <c r="K47" s="1"/>
      <c r="L47" s="1"/>
      <c r="M47" s="1"/>
      <c r="N47" s="1"/>
      <c r="O47" s="1"/>
    </row>
    <row r="48" spans="3:15">
      <c r="C48" s="29"/>
      <c r="D48" t="s">
        <v>130</v>
      </c>
      <c r="F48">
        <f>LEN(D48)</f>
        <v>13</v>
      </c>
      <c r="I48">
        <f>LEN(D48)-LEN(SUBSTITUTE(D48,"s",""))</f>
        <v>3</v>
      </c>
    </row>
    <row r="50" spans="4:7">
      <c r="F50" t="str">
        <f>SUBSTITUTE(D48,"s","")</f>
        <v>akhiinghal</v>
      </c>
      <c r="G50">
        <f>LEN(F50)</f>
        <v>10</v>
      </c>
    </row>
    <row r="53" spans="4:7">
      <c r="D53" t="s">
        <v>129</v>
      </c>
    </row>
    <row r="57" spans="4:7">
      <c r="D57" t="s">
        <v>131</v>
      </c>
    </row>
    <row r="70" spans="3:3">
      <c r="C70" s="29"/>
    </row>
  </sheetData>
  <dataConsolidate>
    <dataRefs count="1">
      <dataRef ref="E5:E9" sheet="Lookup functions"/>
    </dataRefs>
  </dataConsolidate>
  <pageMargins left="0.7" right="0.7" top="0.75" bottom="0.75" header="0.3" footer="0.3"/>
  <pageSetup orientation="portrait"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5"/>
  <sheetViews>
    <sheetView zoomScale="98" workbookViewId="0">
      <selection activeCell="B1" sqref="B1:B11"/>
    </sheetView>
  </sheetViews>
  <sheetFormatPr defaultRowHeight="15"/>
  <cols>
    <col min="2" max="2" width="13.140625" customWidth="1"/>
    <col min="3" max="3" width="14.140625" customWidth="1"/>
    <col min="4" max="4" width="11.28515625" customWidth="1"/>
  </cols>
  <sheetData>
    <row r="1" spans="1:15" ht="30">
      <c r="A1" s="2" t="s">
        <v>1</v>
      </c>
      <c r="B1" s="2" t="s">
        <v>0</v>
      </c>
      <c r="C1" s="2" t="s">
        <v>2</v>
      </c>
      <c r="D1" s="2" t="s">
        <v>3</v>
      </c>
      <c r="E1" s="2" t="s">
        <v>4</v>
      </c>
      <c r="F1" s="2" t="s">
        <v>5</v>
      </c>
      <c r="G1" s="2" t="s">
        <v>6</v>
      </c>
      <c r="H1" s="2" t="s">
        <v>7</v>
      </c>
      <c r="I1" s="2" t="s">
        <v>8</v>
      </c>
      <c r="J1" s="2" t="s">
        <v>9</v>
      </c>
    </row>
    <row r="2" spans="1:15">
      <c r="A2" s="3">
        <v>1001</v>
      </c>
      <c r="B2" s="4">
        <v>45296</v>
      </c>
      <c r="C2" s="3" t="s">
        <v>10</v>
      </c>
      <c r="D2" s="3" t="s">
        <v>11</v>
      </c>
      <c r="E2" s="3" t="s">
        <v>12</v>
      </c>
      <c r="F2" s="3" t="s">
        <v>13</v>
      </c>
      <c r="G2" s="3">
        <v>15</v>
      </c>
      <c r="H2" s="3">
        <v>800</v>
      </c>
      <c r="I2" s="3">
        <v>12000</v>
      </c>
      <c r="J2" s="5">
        <v>0.2</v>
      </c>
    </row>
    <row r="3" spans="1:15">
      <c r="A3" s="3">
        <v>1002</v>
      </c>
      <c r="B3" s="4">
        <v>45297</v>
      </c>
      <c r="C3" s="3" t="s">
        <v>14</v>
      </c>
      <c r="D3" s="3" t="s">
        <v>11</v>
      </c>
      <c r="E3" s="3" t="s">
        <v>15</v>
      </c>
      <c r="F3" s="3" t="s">
        <v>16</v>
      </c>
      <c r="G3" s="3">
        <v>25</v>
      </c>
      <c r="H3" s="3">
        <v>500</v>
      </c>
      <c r="I3" s="3">
        <v>12500</v>
      </c>
      <c r="J3" s="5">
        <v>0.18</v>
      </c>
    </row>
    <row r="4" spans="1:15">
      <c r="A4" s="3">
        <v>1003</v>
      </c>
      <c r="B4" s="4">
        <v>45298</v>
      </c>
      <c r="C4" s="3" t="s">
        <v>17</v>
      </c>
      <c r="D4" s="3" t="s">
        <v>18</v>
      </c>
      <c r="E4" s="3" t="s">
        <v>19</v>
      </c>
      <c r="F4" s="3" t="s">
        <v>20</v>
      </c>
      <c r="G4" s="3">
        <v>10</v>
      </c>
      <c r="H4" s="3">
        <v>120</v>
      </c>
      <c r="I4" s="3">
        <v>1200</v>
      </c>
      <c r="J4" s="5">
        <v>0.15</v>
      </c>
    </row>
    <row r="5" spans="1:15">
      <c r="A5" s="3">
        <v>1004</v>
      </c>
      <c r="B5" s="4">
        <v>45299</v>
      </c>
      <c r="C5" s="3" t="s">
        <v>21</v>
      </c>
      <c r="D5" s="3" t="s">
        <v>18</v>
      </c>
      <c r="E5" s="3" t="s">
        <v>22</v>
      </c>
      <c r="F5" s="3" t="s">
        <v>23</v>
      </c>
      <c r="G5" s="3">
        <v>5</v>
      </c>
      <c r="H5" s="3">
        <v>150</v>
      </c>
      <c r="I5" s="3">
        <v>750</v>
      </c>
      <c r="J5" s="5">
        <v>0.12</v>
      </c>
    </row>
    <row r="6" spans="1:15" ht="30">
      <c r="A6" s="3">
        <v>1005</v>
      </c>
      <c r="B6" s="4">
        <v>45300</v>
      </c>
      <c r="C6" s="3" t="s">
        <v>24</v>
      </c>
      <c r="D6" s="3" t="s">
        <v>25</v>
      </c>
      <c r="E6" s="3" t="s">
        <v>12</v>
      </c>
      <c r="F6" s="3" t="s">
        <v>13</v>
      </c>
      <c r="G6" s="3">
        <v>8</v>
      </c>
      <c r="H6" s="3">
        <v>600</v>
      </c>
      <c r="I6" s="3">
        <v>4800</v>
      </c>
      <c r="J6" s="5">
        <v>0.25</v>
      </c>
    </row>
    <row r="7" spans="1:15" ht="30">
      <c r="A7" s="3">
        <v>1006</v>
      </c>
      <c r="B7" s="4">
        <v>45301</v>
      </c>
      <c r="C7" s="3" t="s">
        <v>26</v>
      </c>
      <c r="D7" s="3" t="s">
        <v>25</v>
      </c>
      <c r="E7" s="3" t="s">
        <v>15</v>
      </c>
      <c r="F7" s="3" t="s">
        <v>16</v>
      </c>
      <c r="G7" s="3">
        <v>12</v>
      </c>
      <c r="H7" s="3">
        <v>200</v>
      </c>
      <c r="I7" s="3">
        <v>2400</v>
      </c>
      <c r="J7" s="5">
        <v>0.22</v>
      </c>
    </row>
    <row r="8" spans="1:15">
      <c r="A8" s="3">
        <v>1007</v>
      </c>
      <c r="B8" s="4">
        <v>45302</v>
      </c>
      <c r="C8" s="3" t="s">
        <v>27</v>
      </c>
      <c r="D8" s="3" t="s">
        <v>18</v>
      </c>
      <c r="E8" s="3" t="s">
        <v>19</v>
      </c>
      <c r="F8" s="3" t="s">
        <v>20</v>
      </c>
      <c r="G8" s="3">
        <v>20</v>
      </c>
      <c r="H8" s="3">
        <v>50</v>
      </c>
      <c r="I8" s="3">
        <v>1000</v>
      </c>
      <c r="J8" s="5">
        <v>0.1</v>
      </c>
      <c r="M8" s="8"/>
      <c r="N8" s="9"/>
      <c r="O8" s="10"/>
    </row>
    <row r="9" spans="1:15">
      <c r="A9" s="3">
        <v>1008</v>
      </c>
      <c r="B9" s="4">
        <v>45303</v>
      </c>
      <c r="C9" s="3" t="s">
        <v>28</v>
      </c>
      <c r="D9" s="3" t="s">
        <v>11</v>
      </c>
      <c r="E9" s="3" t="s">
        <v>22</v>
      </c>
      <c r="F9" s="3" t="s">
        <v>23</v>
      </c>
      <c r="G9" s="3">
        <v>30</v>
      </c>
      <c r="H9" s="3">
        <v>300</v>
      </c>
      <c r="I9" s="3">
        <v>9000</v>
      </c>
      <c r="J9" s="5">
        <v>0.18</v>
      </c>
      <c r="M9" s="11"/>
      <c r="N9" s="12"/>
      <c r="O9" s="13"/>
    </row>
    <row r="10" spans="1:15">
      <c r="A10" s="3">
        <v>1009</v>
      </c>
      <c r="B10" s="4">
        <v>45304</v>
      </c>
      <c r="C10" s="3" t="s">
        <v>29</v>
      </c>
      <c r="D10" s="3" t="s">
        <v>25</v>
      </c>
      <c r="E10" s="3" t="s">
        <v>12</v>
      </c>
      <c r="F10" s="3" t="s">
        <v>13</v>
      </c>
      <c r="G10" s="3">
        <v>3</v>
      </c>
      <c r="H10" s="3">
        <v>1200</v>
      </c>
      <c r="I10" s="3">
        <v>3600</v>
      </c>
      <c r="J10" s="5">
        <v>0.3</v>
      </c>
      <c r="M10" s="11"/>
      <c r="N10" s="12"/>
      <c r="O10" s="13"/>
    </row>
    <row r="11" spans="1:15">
      <c r="A11" s="3">
        <v>1010</v>
      </c>
      <c r="B11" s="4">
        <v>45305</v>
      </c>
      <c r="C11" s="3" t="s">
        <v>14</v>
      </c>
      <c r="D11" s="3" t="s">
        <v>11</v>
      </c>
      <c r="E11" s="3" t="s">
        <v>15</v>
      </c>
      <c r="F11" s="3" t="s">
        <v>16</v>
      </c>
      <c r="G11" s="3">
        <v>18</v>
      </c>
      <c r="H11" s="3">
        <v>500</v>
      </c>
      <c r="I11" s="3">
        <v>6000</v>
      </c>
      <c r="J11" s="5">
        <v>0.18</v>
      </c>
      <c r="M11" s="11"/>
      <c r="N11" s="12"/>
      <c r="O11" s="13"/>
    </row>
    <row r="12" spans="1:15">
      <c r="I12" s="18"/>
      <c r="M12" s="11"/>
      <c r="N12" s="12"/>
      <c r="O12" s="13"/>
    </row>
    <row r="13" spans="1:15">
      <c r="M13" s="11"/>
      <c r="N13" s="12"/>
      <c r="O13" s="13"/>
    </row>
    <row r="14" spans="1:15">
      <c r="M14" s="11"/>
      <c r="N14" s="12"/>
      <c r="O14" s="13"/>
    </row>
    <row r="15" spans="1:15">
      <c r="G15">
        <f>CORREL(G2:G11,H2:H11)</f>
        <v>-0.29447362042677167</v>
      </c>
      <c r="M15" s="11"/>
      <c r="N15" s="12"/>
      <c r="O15" s="13"/>
    </row>
    <row r="16" spans="1:15">
      <c r="M16" s="11"/>
      <c r="N16" s="12"/>
      <c r="O16" s="13"/>
    </row>
    <row r="17" spans="13:15">
      <c r="M17" s="11"/>
      <c r="N17" s="12"/>
      <c r="O17" s="13"/>
    </row>
    <row r="18" spans="13:15">
      <c r="M18" s="11"/>
      <c r="N18" s="12"/>
      <c r="O18" s="13"/>
    </row>
    <row r="19" spans="13:15">
      <c r="M19" s="11"/>
      <c r="N19" s="12"/>
      <c r="O19" s="13"/>
    </row>
    <row r="20" spans="13:15">
      <c r="M20" s="11"/>
      <c r="N20" s="12"/>
      <c r="O20" s="13"/>
    </row>
    <row r="21" spans="13:15">
      <c r="M21" s="11"/>
      <c r="N21" s="12"/>
      <c r="O21" s="13"/>
    </row>
    <row r="22" spans="13:15">
      <c r="M22" s="11"/>
      <c r="N22" s="12"/>
      <c r="O22" s="13"/>
    </row>
    <row r="23" spans="13:15">
      <c r="M23" s="11"/>
      <c r="N23" s="12"/>
      <c r="O23" s="13"/>
    </row>
    <row r="24" spans="13:15">
      <c r="M24" s="11"/>
      <c r="N24" s="12"/>
      <c r="O24" s="13"/>
    </row>
    <row r="25" spans="13:15">
      <c r="M25" s="14"/>
      <c r="N25" s="15"/>
      <c r="O25" s="16"/>
    </row>
  </sheetData>
  <pageMargins left="0.7" right="0.7" top="0.75" bottom="0.75" header="0.3" footer="0.3"/>
  <pageSetup orientation="portrait"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H21"/>
  <sheetViews>
    <sheetView zoomScale="95" zoomScaleNormal="100" workbookViewId="0">
      <selection activeCell="C7" sqref="C7"/>
    </sheetView>
  </sheetViews>
  <sheetFormatPr defaultRowHeight="15"/>
  <cols>
    <col min="1" max="1" width="13.140625" bestFit="1" customWidth="1"/>
    <col min="2" max="2" width="16.7109375" customWidth="1"/>
    <col min="3" max="3" width="20" bestFit="1" customWidth="1"/>
    <col min="12" max="12" width="13.140625" bestFit="1" customWidth="1"/>
    <col min="13" max="13" width="17.28515625" bestFit="1" customWidth="1"/>
    <col min="24" max="24" width="13.140625" customWidth="1"/>
    <col min="25" max="25" width="17.28515625" bestFit="1" customWidth="1"/>
    <col min="33" max="33" width="13.140625" bestFit="1" customWidth="1"/>
    <col min="34" max="34" width="16.42578125" bestFit="1" customWidth="1"/>
    <col min="35" max="35" width="16.7109375" customWidth="1"/>
    <col min="36" max="42" width="4" customWidth="1"/>
    <col min="43" max="43" width="5" customWidth="1"/>
    <col min="44" max="44" width="11.28515625" bestFit="1" customWidth="1"/>
  </cols>
  <sheetData>
    <row r="2" spans="1:34">
      <c r="A2" s="6"/>
      <c r="B2" s="7"/>
    </row>
    <row r="3" spans="1:34">
      <c r="A3" s="6"/>
      <c r="B3" s="7"/>
      <c r="L3" s="6"/>
      <c r="M3" s="7"/>
      <c r="X3" s="17"/>
      <c r="Y3" s="7"/>
    </row>
    <row r="4" spans="1:34">
      <c r="A4" s="6"/>
      <c r="B4" s="7"/>
      <c r="L4" s="6"/>
      <c r="M4" s="7"/>
      <c r="X4" s="17"/>
      <c r="Y4" s="7"/>
    </row>
    <row r="5" spans="1:34">
      <c r="A5" s="6"/>
      <c r="B5" s="7"/>
      <c r="L5" s="6"/>
      <c r="M5" s="7"/>
      <c r="X5" s="17"/>
      <c r="Y5" s="7"/>
    </row>
    <row r="6" spans="1:34">
      <c r="L6" s="6"/>
      <c r="M6" s="7"/>
      <c r="X6" s="17"/>
      <c r="Y6" s="7"/>
    </row>
    <row r="7" spans="1:34">
      <c r="L7" s="6"/>
      <c r="M7" s="7"/>
      <c r="X7" s="17"/>
      <c r="Y7" s="7"/>
    </row>
    <row r="8" spans="1:34">
      <c r="X8" s="17"/>
      <c r="Y8" s="7"/>
    </row>
    <row r="9" spans="1:34">
      <c r="X9" s="17"/>
      <c r="Y9" s="7"/>
    </row>
    <row r="10" spans="1:34">
      <c r="X10" s="17"/>
      <c r="Y10" s="7"/>
    </row>
    <row r="11" spans="1:34">
      <c r="X11" s="17"/>
      <c r="Y11" s="7"/>
      <c r="AG11" s="6"/>
      <c r="AH11" s="7"/>
    </row>
    <row r="12" spans="1:34">
      <c r="X12" s="17"/>
      <c r="Y12" s="7"/>
      <c r="AG12" s="6"/>
      <c r="AH12" s="7"/>
    </row>
    <row r="13" spans="1:34">
      <c r="X13" s="17"/>
      <c r="Y13" s="7"/>
      <c r="AG13" s="6"/>
      <c r="AH13" s="7"/>
    </row>
    <row r="14" spans="1:34">
      <c r="AG14" s="6"/>
      <c r="AH14" s="7"/>
    </row>
    <row r="15" spans="1:34">
      <c r="AG15" s="6"/>
      <c r="AH15" s="7"/>
    </row>
    <row r="16" spans="1:34">
      <c r="AG16" s="6"/>
      <c r="AH16" s="7"/>
    </row>
    <row r="17" spans="33:34">
      <c r="AG17" s="6"/>
      <c r="AH17" s="7"/>
    </row>
    <row r="18" spans="33:34">
      <c r="AG18" s="6"/>
      <c r="AH18" s="7"/>
    </row>
    <row r="19" spans="33:34">
      <c r="AG19" s="6"/>
      <c r="AH19" s="7"/>
    </row>
    <row r="20" spans="33:34">
      <c r="AG20" s="6"/>
      <c r="AH20" s="7"/>
    </row>
    <row r="21" spans="33:34">
      <c r="AG21" s="6"/>
      <c r="AH21" s="7"/>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workbookViewId="0">
      <selection activeCell="E10" sqref="E10"/>
    </sheetView>
  </sheetViews>
  <sheetFormatPr defaultRowHeight="15"/>
  <sheetData/>
  <pageMargins left="0.7" right="0.7" top="0.75" bottom="0.75" header="0.3" footer="0.3"/>
  <drawing r:id="rId1"/>
  <picture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9"/>
  <sheetViews>
    <sheetView zoomScale="130" zoomScaleNormal="130" workbookViewId="0">
      <selection activeCell="D9" sqref="D9"/>
    </sheetView>
  </sheetViews>
  <sheetFormatPr defaultRowHeight="15"/>
  <cols>
    <col min="1" max="1" width="13.140625" customWidth="1"/>
    <col min="2" max="2" width="16.7109375" customWidth="1"/>
    <col min="3" max="3" width="20" customWidth="1"/>
    <col min="4" max="4" width="9.28515625" customWidth="1"/>
    <col min="5" max="5" width="11.28515625" bestFit="1" customWidth="1"/>
  </cols>
  <sheetData>
    <row r="1" spans="1:4">
      <c r="D1" s="1"/>
    </row>
    <row r="2" spans="1:4">
      <c r="A2" s="6"/>
      <c r="B2" s="7"/>
      <c r="C2" s="7"/>
    </row>
    <row r="3" spans="1:4">
      <c r="A3" s="6"/>
      <c r="B3" s="7"/>
      <c r="C3" s="7"/>
    </row>
    <row r="4" spans="1:4">
      <c r="A4" s="6"/>
      <c r="B4" s="7"/>
      <c r="C4" s="7"/>
    </row>
    <row r="5" spans="1:4">
      <c r="A5" s="6"/>
      <c r="B5" s="7"/>
      <c r="C5" s="7"/>
    </row>
    <row r="6" spans="1:4">
      <c r="A6" s="6"/>
      <c r="B6" s="7"/>
      <c r="C6" s="7"/>
    </row>
    <row r="9" spans="1:4">
      <c r="D9" s="1"/>
    </row>
    <row r="10" spans="1:4">
      <c r="D10" s="1"/>
    </row>
    <row r="11" spans="1:4">
      <c r="D11" s="1"/>
    </row>
    <row r="12" spans="1:4">
      <c r="D12" s="1"/>
    </row>
    <row r="13" spans="1:4">
      <c r="D13" s="1"/>
    </row>
    <row r="14" spans="1:4">
      <c r="D14" s="1"/>
    </row>
    <row r="15" spans="1:4">
      <c r="D15" s="1"/>
    </row>
    <row r="16" spans="1:4">
      <c r="D16" s="1"/>
    </row>
    <row r="17" spans="4:4">
      <c r="D17" s="1"/>
    </row>
    <row r="18" spans="4:4">
      <c r="D18" s="1"/>
    </row>
    <row r="19" spans="4:4">
      <c r="D19" s="1"/>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J5"/>
  <sheetViews>
    <sheetView workbookViewId="0">
      <selection activeCell="E6" sqref="E6"/>
    </sheetView>
  </sheetViews>
  <sheetFormatPr defaultRowHeight="15"/>
  <cols>
    <col min="1" max="1" width="13.140625" bestFit="1" customWidth="1"/>
    <col min="2" max="2" width="17.28515625" bestFit="1" customWidth="1"/>
    <col min="9" max="9" width="13.140625" bestFit="1" customWidth="1"/>
    <col min="10" max="10" width="16.7109375" bestFit="1" customWidth="1"/>
  </cols>
  <sheetData>
    <row r="2" spans="1:10">
      <c r="A2" s="6"/>
      <c r="B2" s="7"/>
      <c r="I2" s="6"/>
      <c r="J2" s="7"/>
    </row>
    <row r="3" spans="1:10">
      <c r="A3" s="6"/>
      <c r="B3" s="7"/>
      <c r="I3" s="6"/>
      <c r="J3" s="7"/>
    </row>
    <row r="4" spans="1:10">
      <c r="I4" s="6"/>
      <c r="J4" s="7"/>
    </row>
    <row r="5" spans="1:10">
      <c r="I5" s="6"/>
      <c r="J5" s="7"/>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37"/>
  <sheetViews>
    <sheetView topLeftCell="A16" workbookViewId="0">
      <selection activeCell="H26" sqref="H26"/>
    </sheetView>
  </sheetViews>
  <sheetFormatPr defaultRowHeight="15"/>
  <cols>
    <col min="1" max="2" width="14.7109375" customWidth="1"/>
    <col min="5" max="5" width="16.28515625" customWidth="1"/>
  </cols>
  <sheetData>
    <row r="1" spans="1:11">
      <c r="A1" s="32" t="s">
        <v>62</v>
      </c>
      <c r="B1" s="32" t="s">
        <v>63</v>
      </c>
      <c r="C1" s="32" t="s">
        <v>64</v>
      </c>
      <c r="D1" s="32" t="s">
        <v>65</v>
      </c>
      <c r="E1" s="32" t="s">
        <v>3</v>
      </c>
      <c r="I1" t="s">
        <v>66</v>
      </c>
    </row>
    <row r="2" spans="1:11">
      <c r="A2" s="33">
        <v>101</v>
      </c>
      <c r="B2" s="33" t="s">
        <v>67</v>
      </c>
      <c r="C2" s="33">
        <v>1500</v>
      </c>
      <c r="D2" s="33">
        <v>50</v>
      </c>
      <c r="E2" s="33" t="s">
        <v>68</v>
      </c>
      <c r="I2" t="s">
        <v>69</v>
      </c>
    </row>
    <row r="3" spans="1:11">
      <c r="A3" s="33">
        <v>102</v>
      </c>
      <c r="B3" s="33" t="s">
        <v>70</v>
      </c>
      <c r="C3" s="33">
        <v>700</v>
      </c>
      <c r="D3" s="33">
        <v>120</v>
      </c>
      <c r="E3" s="33" t="s">
        <v>68</v>
      </c>
    </row>
    <row r="4" spans="1:11">
      <c r="A4" s="33">
        <v>103</v>
      </c>
      <c r="B4" s="33" t="s">
        <v>71</v>
      </c>
      <c r="C4" s="33">
        <v>8500</v>
      </c>
      <c r="D4" s="33">
        <v>30</v>
      </c>
      <c r="E4" s="33" t="s">
        <v>72</v>
      </c>
    </row>
    <row r="5" spans="1:11">
      <c r="A5" s="33">
        <v>104</v>
      </c>
      <c r="B5" s="33" t="s">
        <v>73</v>
      </c>
      <c r="C5" s="33">
        <v>4500</v>
      </c>
      <c r="D5" s="33">
        <v>15</v>
      </c>
      <c r="E5" s="33" t="s">
        <v>74</v>
      </c>
    </row>
    <row r="6" spans="1:11">
      <c r="A6" s="33">
        <v>105</v>
      </c>
      <c r="B6" s="33" t="s">
        <v>75</v>
      </c>
      <c r="C6" s="33">
        <v>6000</v>
      </c>
      <c r="D6" s="33">
        <v>20</v>
      </c>
      <c r="E6" s="33" t="s">
        <v>74</v>
      </c>
      <c r="K6">
        <f>MATCH(C1,A1:E1,0)</f>
        <v>3</v>
      </c>
    </row>
    <row r="7" spans="1:11">
      <c r="J7">
        <f>VLOOKUP(G9,A1:E6,3,)</f>
        <v>8500</v>
      </c>
    </row>
    <row r="9" spans="1:11">
      <c r="G9">
        <v>103</v>
      </c>
      <c r="I9">
        <f>INDEX(A1:E6,MATCH(G9,A1:A6,0),3)</f>
        <v>8500</v>
      </c>
    </row>
    <row r="10" spans="1:11">
      <c r="G10" t="s">
        <v>64</v>
      </c>
    </row>
    <row r="11" spans="1:11">
      <c r="I11">
        <f>MATCH(G9,A1:A6,0)</f>
        <v>4</v>
      </c>
    </row>
    <row r="12" spans="1:11">
      <c r="I12">
        <f>MATCH(G10,A1:E1,0)</f>
        <v>3</v>
      </c>
    </row>
    <row r="15" spans="1:11">
      <c r="D15" t="s">
        <v>132</v>
      </c>
    </row>
    <row r="17" spans="1:5">
      <c r="D17">
        <v>30</v>
      </c>
      <c r="E17">
        <f>INDEX(A1:E6,MATCH(D17,D1:D6,0),MATCH(A1,A1:E1,0))</f>
        <v>103</v>
      </c>
    </row>
    <row r="22" spans="1:5">
      <c r="A22" s="32" t="s">
        <v>62</v>
      </c>
      <c r="B22" s="32" t="s">
        <v>63</v>
      </c>
      <c r="C22" s="32" t="s">
        <v>64</v>
      </c>
      <c r="D22" s="32" t="s">
        <v>65</v>
      </c>
      <c r="E22" s="32" t="s">
        <v>3</v>
      </c>
    </row>
    <row r="23" spans="1:5">
      <c r="A23" s="33">
        <v>101</v>
      </c>
      <c r="B23" s="33" t="s">
        <v>67</v>
      </c>
      <c r="C23" s="33">
        <v>1500</v>
      </c>
      <c r="D23" s="33">
        <v>50</v>
      </c>
      <c r="E23" s="33" t="s">
        <v>68</v>
      </c>
    </row>
    <row r="24" spans="1:5">
      <c r="A24" s="33">
        <v>102</v>
      </c>
      <c r="B24" s="33" t="s">
        <v>70</v>
      </c>
      <c r="C24" s="33">
        <v>700</v>
      </c>
      <c r="D24" s="33">
        <v>120</v>
      </c>
      <c r="E24" s="33" t="s">
        <v>68</v>
      </c>
    </row>
    <row r="25" spans="1:5">
      <c r="A25" s="33">
        <v>103</v>
      </c>
      <c r="B25" s="33" t="s">
        <v>71</v>
      </c>
      <c r="C25" s="33">
        <v>8500</v>
      </c>
      <c r="D25" s="33">
        <v>30</v>
      </c>
      <c r="E25" s="33" t="s">
        <v>72</v>
      </c>
    </row>
    <row r="26" spans="1:5">
      <c r="A26" s="33">
        <v>104</v>
      </c>
      <c r="B26" s="33" t="s">
        <v>73</v>
      </c>
      <c r="C26" s="33">
        <v>4500</v>
      </c>
      <c r="D26" s="33">
        <v>15</v>
      </c>
      <c r="E26" s="33" t="s">
        <v>74</v>
      </c>
    </row>
    <row r="27" spans="1:5">
      <c r="A27" s="33">
        <v>105</v>
      </c>
      <c r="B27" s="33" t="s">
        <v>75</v>
      </c>
      <c r="C27" s="33">
        <v>6000</v>
      </c>
      <c r="D27" s="33">
        <v>20</v>
      </c>
      <c r="E27" s="33" t="s">
        <v>74</v>
      </c>
    </row>
    <row r="30" spans="1:5">
      <c r="A30" t="s">
        <v>76</v>
      </c>
    </row>
    <row r="31" spans="1:5">
      <c r="A31" t="s">
        <v>77</v>
      </c>
    </row>
    <row r="32" spans="1:5">
      <c r="A32" t="s">
        <v>78</v>
      </c>
    </row>
    <row r="33" spans="1:9">
      <c r="A33" t="s">
        <v>79</v>
      </c>
    </row>
    <row r="34" spans="1:9">
      <c r="A34" t="s">
        <v>80</v>
      </c>
    </row>
    <row r="35" spans="1:9">
      <c r="A35" t="s">
        <v>81</v>
      </c>
    </row>
    <row r="36" spans="1:9">
      <c r="A36" t="s">
        <v>82</v>
      </c>
    </row>
    <row r="37" spans="1:9">
      <c r="A37" t="s">
        <v>83</v>
      </c>
      <c r="I37" t="str">
        <f>INDEX(A22:E27,MATCH(MAX(C23:C27),C22:C27,0),MATCH("Category",A22:E22,0))</f>
        <v>Display</v>
      </c>
    </row>
  </sheetData>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5:L20"/>
  <sheetViews>
    <sheetView workbookViewId="0">
      <selection activeCell="I6" sqref="I6"/>
    </sheetView>
  </sheetViews>
  <sheetFormatPr defaultRowHeight="15"/>
  <cols>
    <col min="6" max="6" width="18.42578125" customWidth="1"/>
    <col min="7" max="8" width="14.7109375" customWidth="1"/>
    <col min="9" max="9" width="12.28515625" customWidth="1"/>
    <col min="10" max="10" width="9.140625" customWidth="1"/>
    <col min="12" max="12" width="15.7109375" customWidth="1"/>
  </cols>
  <sheetData>
    <row r="5" spans="4:12">
      <c r="D5" s="34" t="s">
        <v>98</v>
      </c>
      <c r="E5" s="34" t="s">
        <v>54</v>
      </c>
      <c r="F5" s="34" t="s">
        <v>0</v>
      </c>
      <c r="G5" s="36" t="s">
        <v>32</v>
      </c>
      <c r="H5" s="36" t="s">
        <v>54</v>
      </c>
      <c r="L5" t="s">
        <v>109</v>
      </c>
    </row>
    <row r="6" spans="4:12">
      <c r="D6" s="34" t="s">
        <v>99</v>
      </c>
      <c r="E6" s="34"/>
      <c r="F6" s="35">
        <v>45068</v>
      </c>
      <c r="G6" t="s">
        <v>36</v>
      </c>
      <c r="H6">
        <f>IF(ISBLANK(E6),$E$20,E6)</f>
        <v>510.11111111111109</v>
      </c>
      <c r="I6" t="str">
        <f>IF(ISBLANK(G6),"NotGiven",G6)</f>
        <v>IT</v>
      </c>
      <c r="J6" t="b">
        <f>ISBLANK(E6)</f>
        <v>1</v>
      </c>
      <c r="L6" t="s">
        <v>110</v>
      </c>
    </row>
    <row r="7" spans="4:12">
      <c r="D7" s="34" t="s">
        <v>100</v>
      </c>
      <c r="E7" s="34"/>
      <c r="F7" s="35">
        <v>45070</v>
      </c>
      <c r="G7" t="s">
        <v>40</v>
      </c>
      <c r="H7">
        <f t="shared" ref="H7:H18" si="0">IF(ISBLANK(E7),$E$20,E7)</f>
        <v>510.11111111111109</v>
      </c>
      <c r="I7" t="str">
        <f t="shared" ref="I7:I18" si="1">IF(ISBLANK(G7),"NotGiven",G7)</f>
        <v>HR</v>
      </c>
      <c r="L7" t="s">
        <v>111</v>
      </c>
    </row>
    <row r="8" spans="4:12">
      <c r="D8" s="34" t="s">
        <v>100</v>
      </c>
      <c r="E8" s="34">
        <v>569</v>
      </c>
      <c r="F8" s="35">
        <v>45073</v>
      </c>
      <c r="G8" t="s">
        <v>40</v>
      </c>
      <c r="H8">
        <f t="shared" si="0"/>
        <v>569</v>
      </c>
      <c r="I8" t="str">
        <f t="shared" si="1"/>
        <v>HR</v>
      </c>
    </row>
    <row r="9" spans="4:12">
      <c r="D9" s="34" t="s">
        <v>101</v>
      </c>
      <c r="E9" s="34">
        <v>89</v>
      </c>
      <c r="F9" s="35">
        <v>45069</v>
      </c>
      <c r="G9" t="s">
        <v>112</v>
      </c>
      <c r="H9">
        <f t="shared" si="0"/>
        <v>89</v>
      </c>
      <c r="I9" t="str">
        <f t="shared" si="1"/>
        <v>Accounts</v>
      </c>
    </row>
    <row r="10" spans="4:12">
      <c r="D10" s="34" t="s">
        <v>102</v>
      </c>
      <c r="E10" s="34">
        <v>242</v>
      </c>
      <c r="F10" s="35">
        <v>45074</v>
      </c>
      <c r="G10" t="s">
        <v>36</v>
      </c>
      <c r="H10">
        <f t="shared" si="0"/>
        <v>242</v>
      </c>
      <c r="I10" t="str">
        <f t="shared" si="1"/>
        <v>IT</v>
      </c>
    </row>
    <row r="11" spans="4:12">
      <c r="D11" s="34" t="s">
        <v>103</v>
      </c>
      <c r="E11" s="34"/>
      <c r="F11" s="35">
        <v>45067</v>
      </c>
      <c r="H11">
        <f t="shared" si="0"/>
        <v>510.11111111111109</v>
      </c>
      <c r="I11" t="str">
        <f t="shared" si="1"/>
        <v>NotGiven</v>
      </c>
    </row>
    <row r="12" spans="4:12">
      <c r="D12" s="34" t="s">
        <v>104</v>
      </c>
      <c r="E12" s="34">
        <v>243</v>
      </c>
      <c r="F12" s="35">
        <v>45066</v>
      </c>
      <c r="G12" t="s">
        <v>42</v>
      </c>
      <c r="H12">
        <f t="shared" si="0"/>
        <v>243</v>
      </c>
      <c r="I12" t="str">
        <f t="shared" si="1"/>
        <v>Finance</v>
      </c>
    </row>
    <row r="13" spans="4:12">
      <c r="D13" s="34" t="s">
        <v>105</v>
      </c>
      <c r="E13" s="34">
        <v>342</v>
      </c>
      <c r="F13" s="35">
        <v>45064</v>
      </c>
      <c r="H13">
        <f t="shared" si="0"/>
        <v>342</v>
      </c>
      <c r="I13" t="str">
        <f t="shared" si="1"/>
        <v>NotGiven</v>
      </c>
    </row>
    <row r="14" spans="4:12">
      <c r="D14" s="34" t="s">
        <v>106</v>
      </c>
      <c r="E14" s="34">
        <v>432</v>
      </c>
      <c r="F14" s="35">
        <v>45065</v>
      </c>
      <c r="H14">
        <f t="shared" si="0"/>
        <v>432</v>
      </c>
      <c r="I14" t="str">
        <f t="shared" si="1"/>
        <v>NotGiven</v>
      </c>
    </row>
    <row r="15" spans="4:12">
      <c r="D15" s="34" t="s">
        <v>107</v>
      </c>
      <c r="E15" s="34"/>
      <c r="F15" s="35">
        <v>45063</v>
      </c>
      <c r="G15" t="s">
        <v>40</v>
      </c>
      <c r="H15">
        <f t="shared" si="0"/>
        <v>510.11111111111109</v>
      </c>
      <c r="I15" t="str">
        <f t="shared" si="1"/>
        <v>HR</v>
      </c>
    </row>
    <row r="16" spans="4:12">
      <c r="D16" s="34" t="s">
        <v>107</v>
      </c>
      <c r="E16" s="34">
        <v>882</v>
      </c>
      <c r="F16" s="35">
        <v>45062</v>
      </c>
      <c r="H16">
        <f t="shared" si="0"/>
        <v>882</v>
      </c>
      <c r="I16" t="str">
        <f t="shared" si="1"/>
        <v>NotGiven</v>
      </c>
    </row>
    <row r="17" spans="4:9">
      <c r="D17" s="34" t="s">
        <v>108</v>
      </c>
      <c r="E17" s="34">
        <v>896</v>
      </c>
      <c r="F17" s="35">
        <v>45071</v>
      </c>
      <c r="G17" t="s">
        <v>40</v>
      </c>
      <c r="H17">
        <f t="shared" si="0"/>
        <v>896</v>
      </c>
      <c r="I17" t="str">
        <f t="shared" si="1"/>
        <v>HR</v>
      </c>
    </row>
    <row r="18" spans="4:9">
      <c r="D18" s="34" t="s">
        <v>108</v>
      </c>
      <c r="E18" s="34">
        <v>896</v>
      </c>
      <c r="F18" s="35">
        <v>45072</v>
      </c>
      <c r="G18" t="s">
        <v>36</v>
      </c>
      <c r="H18">
        <f t="shared" si="0"/>
        <v>896</v>
      </c>
      <c r="I18" t="str">
        <f t="shared" si="1"/>
        <v>IT</v>
      </c>
    </row>
    <row r="20" spans="4:9">
      <c r="E20">
        <f>AVERAGE(E6:E18)</f>
        <v>510.11111111111109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3:E15"/>
  <sheetViews>
    <sheetView workbookViewId="0">
      <selection activeCell="E14" sqref="E14"/>
    </sheetView>
  </sheetViews>
  <sheetFormatPr defaultRowHeight="15"/>
  <cols>
    <col min="3" max="3" width="9.28515625" customWidth="1"/>
    <col min="4" max="4" width="15.5703125" customWidth="1"/>
    <col min="5" max="5" width="15.7109375" customWidth="1"/>
    <col min="6" max="6" width="12.5703125" customWidth="1"/>
  </cols>
  <sheetData>
    <row r="3" spans="3:5">
      <c r="C3" s="41" t="s">
        <v>98</v>
      </c>
      <c r="D3" s="44" t="s">
        <v>54</v>
      </c>
      <c r="E3" s="40" t="s">
        <v>0</v>
      </c>
    </row>
    <row r="4" spans="3:5">
      <c r="C4" s="42" t="s">
        <v>99</v>
      </c>
      <c r="D4" s="34">
        <v>188</v>
      </c>
      <c r="E4" s="43">
        <v>45068</v>
      </c>
    </row>
    <row r="5" spans="3:5">
      <c r="C5" s="42" t="s">
        <v>100</v>
      </c>
      <c r="D5" s="34">
        <v>188</v>
      </c>
      <c r="E5" s="43">
        <v>45070</v>
      </c>
    </row>
    <row r="6" spans="3:5">
      <c r="C6" s="42" t="s">
        <v>100</v>
      </c>
      <c r="D6" s="34">
        <v>569</v>
      </c>
      <c r="E6" s="43">
        <v>45073</v>
      </c>
    </row>
    <row r="7" spans="3:5">
      <c r="C7" s="42" t="s">
        <v>101</v>
      </c>
      <c r="D7" s="34">
        <v>89</v>
      </c>
      <c r="E7" s="43">
        <v>45069</v>
      </c>
    </row>
    <row r="8" spans="3:5">
      <c r="C8" s="42" t="s">
        <v>102</v>
      </c>
      <c r="D8" s="34">
        <v>242</v>
      </c>
      <c r="E8" s="43">
        <v>45074</v>
      </c>
    </row>
    <row r="9" spans="3:5">
      <c r="C9" s="42" t="s">
        <v>103</v>
      </c>
      <c r="D9" s="34">
        <v>243</v>
      </c>
      <c r="E9" s="43">
        <v>45067</v>
      </c>
    </row>
    <row r="10" spans="3:5">
      <c r="C10" s="42" t="s">
        <v>104</v>
      </c>
      <c r="D10" s="34">
        <v>243</v>
      </c>
      <c r="E10" s="43">
        <v>45066</v>
      </c>
    </row>
    <row r="11" spans="3:5">
      <c r="C11" s="42" t="s">
        <v>105</v>
      </c>
      <c r="D11" s="34">
        <v>342</v>
      </c>
      <c r="E11" s="43">
        <v>45064</v>
      </c>
    </row>
    <row r="12" spans="3:5">
      <c r="C12" s="42" t="s">
        <v>106</v>
      </c>
      <c r="D12" s="34">
        <v>432</v>
      </c>
      <c r="E12" s="43">
        <v>45065</v>
      </c>
    </row>
    <row r="13" spans="3:5">
      <c r="C13" s="42" t="s">
        <v>107</v>
      </c>
      <c r="D13" s="34">
        <v>882</v>
      </c>
      <c r="E13" s="43">
        <v>45063</v>
      </c>
    </row>
    <row r="14" spans="3:5">
      <c r="C14" s="42" t="s">
        <v>107</v>
      </c>
      <c r="D14" s="34">
        <v>882</v>
      </c>
      <c r="E14" s="43">
        <v>45062</v>
      </c>
    </row>
    <row r="15" spans="3:5">
      <c r="C15" s="39" t="s">
        <v>108</v>
      </c>
      <c r="D15" s="45">
        <v>896</v>
      </c>
      <c r="E15" s="46">
        <v>45071</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J30"/>
  <sheetViews>
    <sheetView workbookViewId="0">
      <selection activeCell="C20" sqref="C20"/>
    </sheetView>
  </sheetViews>
  <sheetFormatPr defaultRowHeight="15"/>
  <cols>
    <col min="1" max="1" width="15.5703125" customWidth="1"/>
    <col min="2" max="2" width="19.28515625" customWidth="1"/>
    <col min="3" max="3" width="21.28515625" customWidth="1"/>
    <col min="4" max="4" width="13.7109375" customWidth="1"/>
    <col min="5" max="5" width="17.5703125" customWidth="1"/>
    <col min="6" max="6" width="22" customWidth="1"/>
  </cols>
  <sheetData>
    <row r="4" spans="2:10">
      <c r="B4" t="s">
        <v>84</v>
      </c>
    </row>
    <row r="5" spans="2:10">
      <c r="B5" t="s">
        <v>85</v>
      </c>
      <c r="C5" t="s">
        <v>86</v>
      </c>
    </row>
    <row r="6" spans="2:10">
      <c r="C6" t="s">
        <v>87</v>
      </c>
    </row>
    <row r="7" spans="2:10">
      <c r="C7" t="s">
        <v>88</v>
      </c>
    </row>
    <row r="14" spans="2:10">
      <c r="B14" s="34" t="s">
        <v>89</v>
      </c>
      <c r="C14" s="34" t="s">
        <v>90</v>
      </c>
      <c r="D14" s="34" t="s">
        <v>0</v>
      </c>
      <c r="E14" s="34" t="s">
        <v>91</v>
      </c>
      <c r="F14" s="34" t="s">
        <v>91</v>
      </c>
    </row>
    <row r="15" spans="2:10">
      <c r="B15" s="34"/>
      <c r="C15" s="34"/>
      <c r="D15" s="34"/>
      <c r="E15" s="34" t="s">
        <v>133</v>
      </c>
      <c r="F15" s="34"/>
    </row>
    <row r="16" spans="2:10">
      <c r="B16" s="34">
        <v>7</v>
      </c>
      <c r="C16" s="34"/>
      <c r="D16" s="34"/>
      <c r="E16" s="34" t="s">
        <v>134</v>
      </c>
      <c r="F16" s="34"/>
      <c r="J16" t="s">
        <v>92</v>
      </c>
    </row>
    <row r="17" spans="2:10">
      <c r="B17" s="34"/>
      <c r="C17" s="34"/>
      <c r="D17" s="34"/>
      <c r="E17" s="34"/>
      <c r="F17" s="34"/>
      <c r="J17" t="s">
        <v>93</v>
      </c>
    </row>
    <row r="18" spans="2:10">
      <c r="B18" s="34"/>
      <c r="C18" s="34"/>
      <c r="D18" s="34"/>
      <c r="E18" s="34"/>
      <c r="F18" s="34"/>
      <c r="J18" t="s">
        <v>94</v>
      </c>
    </row>
    <row r="19" spans="2:10">
      <c r="B19" s="34"/>
      <c r="C19" s="34"/>
      <c r="D19" s="34"/>
      <c r="E19" s="34"/>
      <c r="F19" s="34"/>
      <c r="J19" t="s">
        <v>95</v>
      </c>
    </row>
    <row r="20" spans="2:10">
      <c r="B20" s="34"/>
      <c r="C20" s="34"/>
      <c r="D20" s="34"/>
      <c r="E20" s="34"/>
      <c r="F20" s="34"/>
      <c r="J20" t="s">
        <v>96</v>
      </c>
    </row>
    <row r="21" spans="2:10">
      <c r="B21" s="34">
        <v>54</v>
      </c>
      <c r="C21" s="34"/>
      <c r="D21" s="34"/>
      <c r="E21" s="34"/>
      <c r="F21" s="34" t="s">
        <v>94</v>
      </c>
      <c r="J21" t="s">
        <v>97</v>
      </c>
    </row>
    <row r="22" spans="2:10">
      <c r="B22" s="34"/>
      <c r="C22" s="34"/>
      <c r="D22" s="34"/>
      <c r="E22" s="34"/>
      <c r="F22" s="34"/>
    </row>
    <row r="23" spans="2:10">
      <c r="B23" s="34"/>
      <c r="C23" s="34"/>
      <c r="D23" s="34"/>
      <c r="E23" s="34"/>
      <c r="F23" s="34"/>
    </row>
    <row r="24" spans="2:10">
      <c r="B24" s="34"/>
      <c r="C24" s="34"/>
      <c r="D24" s="34"/>
      <c r="E24" s="34"/>
      <c r="F24" s="34"/>
    </row>
    <row r="25" spans="2:10">
      <c r="B25" s="34"/>
      <c r="C25" s="34"/>
      <c r="D25" s="34"/>
      <c r="E25" s="34"/>
      <c r="F25" s="34"/>
    </row>
    <row r="26" spans="2:10">
      <c r="B26" s="34"/>
      <c r="C26" s="34"/>
      <c r="D26" s="34"/>
      <c r="E26" s="34"/>
      <c r="F26" s="34"/>
    </row>
    <row r="27" spans="2:10">
      <c r="B27" s="34"/>
      <c r="C27" s="34"/>
      <c r="D27" s="34"/>
      <c r="E27" s="34"/>
      <c r="F27" s="34"/>
    </row>
    <row r="28" spans="2:10">
      <c r="B28" s="34"/>
      <c r="C28" s="34"/>
      <c r="D28" s="34"/>
      <c r="E28" s="34"/>
      <c r="F28" s="34"/>
    </row>
    <row r="29" spans="2:10">
      <c r="B29" s="34"/>
      <c r="C29" s="34"/>
      <c r="D29" s="34"/>
      <c r="E29" s="34"/>
      <c r="F29" s="34"/>
    </row>
    <row r="30" spans="2:10">
      <c r="B30" s="34"/>
      <c r="C30" s="34"/>
      <c r="D30" s="34"/>
      <c r="E30" s="34"/>
      <c r="F30" s="34"/>
    </row>
  </sheetData>
  <dataValidations count="4">
    <dataValidation type="list" operator="equal" allowBlank="1" showInputMessage="1" showErrorMessage="1" sqref="M10">
      <formula1>$J$16:$J$21</formula1>
    </dataValidation>
    <dataValidation type="whole" errorStyle="warning" allowBlank="1" showInputMessage="1" showErrorMessage="1" errorTitle="Warning" error="number is not in defined range" promptTitle="Info" prompt="Add a number from 0 to 100" sqref="B15:B30">
      <formula1>0</formula1>
      <formula2>100</formula2>
    </dataValidation>
    <dataValidation type="list" allowBlank="1" showInputMessage="1" showErrorMessage="1" sqref="E15:E30">
      <formula1>"A,B,C,D"</formula1>
    </dataValidation>
    <dataValidation type="list" allowBlank="1" showInputMessage="1" showErrorMessage="1" sqref="F15:F30">
      <formula1>$J$16:$J$21</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3:L48"/>
  <sheetViews>
    <sheetView topLeftCell="A29" workbookViewId="0">
      <selection activeCell="J48" sqref="J48"/>
    </sheetView>
  </sheetViews>
  <sheetFormatPr defaultRowHeight="15"/>
  <cols>
    <col min="4" max="4" width="20.85546875" customWidth="1"/>
    <col min="8" max="10" width="22" customWidth="1"/>
  </cols>
  <sheetData>
    <row r="3" spans="4:9">
      <c r="D3" s="37" t="s">
        <v>113</v>
      </c>
    </row>
    <row r="4" spans="4:9">
      <c r="D4" t="s">
        <v>114</v>
      </c>
    </row>
    <row r="5" spans="4:9">
      <c r="D5" t="s">
        <v>115</v>
      </c>
    </row>
    <row r="6" spans="4:9">
      <c r="D6" t="s">
        <v>116</v>
      </c>
      <c r="G6" t="s">
        <v>135</v>
      </c>
      <c r="H6" t="s">
        <v>136</v>
      </c>
    </row>
    <row r="7" spans="4:9">
      <c r="D7" t="s">
        <v>2</v>
      </c>
    </row>
    <row r="8" spans="4:9">
      <c r="D8" t="s">
        <v>117</v>
      </c>
      <c r="F8">
        <v>23.47</v>
      </c>
      <c r="G8">
        <f>ROUND(F8,1)</f>
        <v>23.5</v>
      </c>
      <c r="H8">
        <f>ROUNDUP(F8,1)</f>
        <v>23.5</v>
      </c>
      <c r="I8">
        <f>ROUNDDOWN(F8,1)</f>
        <v>23.4</v>
      </c>
    </row>
    <row r="9" spans="4:9">
      <c r="D9" t="s">
        <v>118</v>
      </c>
      <c r="F9">
        <v>23.45</v>
      </c>
      <c r="G9">
        <f>ROUND(F9,1)</f>
        <v>23.5</v>
      </c>
      <c r="H9">
        <f t="shared" ref="H9:H10" si="0">ROUNDUP(F9,1)</f>
        <v>23.5</v>
      </c>
      <c r="I9">
        <f t="shared" ref="I9:I10" si="1">ROUNDDOWN(F9,1)</f>
        <v>23.4</v>
      </c>
    </row>
    <row r="10" spans="4:9">
      <c r="D10" t="s">
        <v>119</v>
      </c>
      <c r="F10">
        <v>23.42</v>
      </c>
      <c r="G10">
        <f>ROUND(F10,1)</f>
        <v>23.4</v>
      </c>
      <c r="H10">
        <f t="shared" si="0"/>
        <v>23.5</v>
      </c>
      <c r="I10">
        <f t="shared" si="1"/>
        <v>23.4</v>
      </c>
    </row>
    <row r="16" spans="4:9">
      <c r="D16" s="37" t="s">
        <v>120</v>
      </c>
    </row>
    <row r="18" spans="4:10">
      <c r="D18" t="s">
        <v>121</v>
      </c>
    </row>
    <row r="19" spans="4:10">
      <c r="D19" t="s">
        <v>122</v>
      </c>
    </row>
    <row r="20" spans="4:10">
      <c r="D20" s="6" t="s">
        <v>123</v>
      </c>
      <c r="G20">
        <f>_xlfn.STDEV.P(F8:F10)</f>
        <v>2.054804667656205E-2</v>
      </c>
    </row>
    <row r="22" spans="4:10">
      <c r="D22" t="s">
        <v>124</v>
      </c>
    </row>
    <row r="31" spans="4:10" ht="30">
      <c r="D31" s="2" t="s">
        <v>30</v>
      </c>
      <c r="E31" s="2" t="s">
        <v>54</v>
      </c>
      <c r="F31" s="2" t="s">
        <v>4</v>
      </c>
      <c r="G31" s="2" t="s">
        <v>56</v>
      </c>
      <c r="H31" s="2" t="s">
        <v>125</v>
      </c>
      <c r="J31" s="38" t="s">
        <v>126</v>
      </c>
    </row>
    <row r="32" spans="4:10">
      <c r="D32" s="3" t="s">
        <v>48</v>
      </c>
      <c r="E32" s="3">
        <v>1200</v>
      </c>
      <c r="F32" s="3" t="s">
        <v>22</v>
      </c>
      <c r="G32" s="3">
        <v>800</v>
      </c>
      <c r="H32" s="3">
        <v>500</v>
      </c>
    </row>
    <row r="33" spans="4:12">
      <c r="D33" s="3" t="s">
        <v>49</v>
      </c>
      <c r="E33" s="3">
        <v>1500</v>
      </c>
      <c r="F33" s="3" t="s">
        <v>19</v>
      </c>
      <c r="G33" s="3">
        <v>400</v>
      </c>
      <c r="H33" s="3">
        <v>600</v>
      </c>
    </row>
    <row r="34" spans="4:12">
      <c r="D34" s="3" t="s">
        <v>50</v>
      </c>
      <c r="E34" s="3">
        <v>1100</v>
      </c>
      <c r="F34" s="3" t="s">
        <v>22</v>
      </c>
      <c r="G34" s="3">
        <v>700</v>
      </c>
      <c r="H34" s="3">
        <v>400</v>
      </c>
    </row>
    <row r="37" spans="4:12">
      <c r="F37">
        <f>CORREL(H32:H34,E32:E34)</f>
        <v>0.96076892283052273</v>
      </c>
    </row>
    <row r="38" spans="4:12">
      <c r="K38" t="s">
        <v>127</v>
      </c>
      <c r="L38" t="s">
        <v>128</v>
      </c>
    </row>
    <row r="39" spans="4:12">
      <c r="K39">
        <v>10</v>
      </c>
      <c r="L39">
        <v>-20</v>
      </c>
    </row>
    <row r="40" spans="4:12">
      <c r="K40">
        <v>20</v>
      </c>
      <c r="L40">
        <v>40</v>
      </c>
    </row>
    <row r="41" spans="4:12">
      <c r="K41">
        <v>30</v>
      </c>
      <c r="L41">
        <v>-60</v>
      </c>
    </row>
    <row r="42" spans="4:12">
      <c r="E42">
        <v>2</v>
      </c>
      <c r="F42">
        <v>4</v>
      </c>
      <c r="I42">
        <v>2</v>
      </c>
      <c r="J42">
        <v>10</v>
      </c>
      <c r="K42">
        <v>40</v>
      </c>
      <c r="L42">
        <v>80</v>
      </c>
    </row>
    <row r="43" spans="4:12">
      <c r="E43">
        <v>3</v>
      </c>
      <c r="F43">
        <v>6</v>
      </c>
      <c r="I43">
        <v>3</v>
      </c>
      <c r="J43">
        <v>6</v>
      </c>
      <c r="K43">
        <v>50</v>
      </c>
      <c r="L43">
        <v>100</v>
      </c>
    </row>
    <row r="44" spans="4:12">
      <c r="E44">
        <v>4</v>
      </c>
      <c r="F44">
        <v>8</v>
      </c>
      <c r="I44">
        <v>4</v>
      </c>
      <c r="J44">
        <v>2</v>
      </c>
    </row>
    <row r="45" spans="4:12">
      <c r="E45">
        <v>5</v>
      </c>
      <c r="F45">
        <v>10</v>
      </c>
    </row>
    <row r="47" spans="4:12">
      <c r="J47">
        <f>CORREL(I42:I44,J42:J44)</f>
        <v>-1</v>
      </c>
    </row>
    <row r="48" spans="4:12">
      <c r="F48">
        <f>CORREL(E42:E45,F42:F45)</f>
        <v>0.99999999999999978</v>
      </c>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0"/>
  <sheetViews>
    <sheetView tabSelected="1" workbookViewId="0">
      <selection activeCell="D15" sqref="D15"/>
    </sheetView>
  </sheetViews>
  <sheetFormatPr defaultRowHeight="15"/>
  <cols>
    <col min="1" max="1" width="13.140625" customWidth="1"/>
    <col min="2" max="2" width="17.28515625" customWidth="1"/>
    <col min="3" max="3" width="10.5703125" bestFit="1" customWidth="1"/>
    <col min="4" max="4" width="9.28515625" bestFit="1" customWidth="1"/>
    <col min="5" max="5" width="11.28515625" bestFit="1" customWidth="1"/>
  </cols>
  <sheetData>
    <row r="1" spans="1:17">
      <c r="A1" s="47" t="s">
        <v>137</v>
      </c>
      <c r="B1" t="s">
        <v>139</v>
      </c>
    </row>
    <row r="2" spans="1:17">
      <c r="A2" s="6" t="s">
        <v>25</v>
      </c>
      <c r="B2" s="7">
        <v>8400</v>
      </c>
    </row>
    <row r="3" spans="1:17">
      <c r="A3" s="6" t="s">
        <v>11</v>
      </c>
      <c r="B3" s="7">
        <v>12000</v>
      </c>
      <c r="O3" s="8"/>
      <c r="P3" s="9"/>
      <c r="Q3" s="10"/>
    </row>
    <row r="4" spans="1:17">
      <c r="A4" s="6" t="s">
        <v>138</v>
      </c>
      <c r="B4" s="7">
        <v>20400</v>
      </c>
      <c r="O4" s="11"/>
      <c r="P4" s="12"/>
      <c r="Q4" s="13"/>
    </row>
    <row r="5" spans="1:17">
      <c r="O5" s="11"/>
      <c r="P5" s="12"/>
      <c r="Q5" s="13"/>
    </row>
    <row r="6" spans="1:17">
      <c r="O6" s="11"/>
      <c r="P6" s="12"/>
      <c r="Q6" s="13"/>
    </row>
    <row r="7" spans="1:17">
      <c r="O7" s="11"/>
      <c r="P7" s="12"/>
      <c r="Q7" s="13"/>
    </row>
    <row r="8" spans="1:17">
      <c r="O8" s="11"/>
      <c r="P8" s="12"/>
      <c r="Q8" s="13"/>
    </row>
    <row r="9" spans="1:17">
      <c r="O9" s="11"/>
      <c r="P9" s="12"/>
      <c r="Q9" s="13"/>
    </row>
    <row r="10" spans="1:17">
      <c r="O10" s="11"/>
      <c r="P10" s="12"/>
      <c r="Q10" s="13"/>
    </row>
    <row r="11" spans="1:17">
      <c r="O11" s="11"/>
      <c r="P11" s="12"/>
      <c r="Q11" s="13"/>
    </row>
    <row r="12" spans="1:17">
      <c r="O12" s="11"/>
      <c r="P12" s="12"/>
      <c r="Q12" s="13"/>
    </row>
    <row r="13" spans="1:17">
      <c r="O13" s="11"/>
      <c r="P13" s="12"/>
      <c r="Q13" s="13"/>
    </row>
    <row r="14" spans="1:17">
      <c r="O14" s="11"/>
      <c r="P14" s="12"/>
      <c r="Q14" s="13"/>
    </row>
    <row r="15" spans="1:17">
      <c r="O15" s="11"/>
      <c r="P15" s="12"/>
      <c r="Q15" s="13"/>
    </row>
    <row r="16" spans="1:17">
      <c r="O16" s="11"/>
      <c r="P16" s="12"/>
      <c r="Q16" s="13"/>
    </row>
    <row r="17" spans="15:17">
      <c r="O17" s="11"/>
      <c r="P17" s="12"/>
      <c r="Q17" s="13"/>
    </row>
    <row r="18" spans="15:17">
      <c r="O18" s="11"/>
      <c r="P18" s="12"/>
      <c r="Q18" s="13"/>
    </row>
    <row r="19" spans="15:17">
      <c r="O19" s="11"/>
      <c r="P19" s="12"/>
      <c r="Q19" s="13"/>
    </row>
    <row r="20" spans="15:17">
      <c r="O20" s="14"/>
      <c r="P20" s="15"/>
      <c r="Q20" s="16"/>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7"/>
  <sheetViews>
    <sheetView workbookViewId="0">
      <selection activeCell="B23" sqref="B23"/>
    </sheetView>
  </sheetViews>
  <sheetFormatPr defaultRowHeight="15"/>
  <cols>
    <col min="1" max="1" width="13.140625" bestFit="1" customWidth="1"/>
    <col min="2" max="2" width="16.140625" bestFit="1" customWidth="1"/>
  </cols>
  <sheetData>
    <row r="3" spans="1:2">
      <c r="A3" s="47" t="s">
        <v>137</v>
      </c>
      <c r="B3" t="s">
        <v>140</v>
      </c>
    </row>
    <row r="4" spans="1:2">
      <c r="A4" s="6">
        <v>3600</v>
      </c>
      <c r="B4" s="7">
        <v>0.3</v>
      </c>
    </row>
    <row r="5" spans="1:2">
      <c r="A5" s="6">
        <v>4800</v>
      </c>
      <c r="B5" s="7">
        <v>0.25</v>
      </c>
    </row>
    <row r="6" spans="1:2">
      <c r="A6" s="6">
        <v>12000</v>
      </c>
      <c r="B6" s="7">
        <v>0.2</v>
      </c>
    </row>
    <row r="7" spans="1:2">
      <c r="A7" s="6" t="s">
        <v>138</v>
      </c>
      <c r="B7" s="7">
        <v>0.75</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4"/>
  <sheetViews>
    <sheetView workbookViewId="0">
      <selection activeCell="B5" sqref="B5"/>
    </sheetView>
  </sheetViews>
  <sheetFormatPr defaultRowHeight="15"/>
  <cols>
    <col min="1" max="1" width="17.28515625" bestFit="1" customWidth="1"/>
  </cols>
  <sheetData>
    <row r="3" spans="1:2">
      <c r="A3" t="s">
        <v>139</v>
      </c>
    </row>
    <row r="4" spans="1:2">
      <c r="A4" s="7">
        <v>20400</v>
      </c>
      <c r="B4">
        <f>GETPIVOTDATA("Total Sales",$A$3)</f>
        <v>20400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Lookup functions</vt:lpstr>
      <vt:lpstr>Match and Index</vt:lpstr>
      <vt:lpstr>Handling missing data</vt:lpstr>
      <vt:lpstr>Handling duplicates</vt:lpstr>
      <vt:lpstr>Data Validation</vt:lpstr>
      <vt:lpstr>Maths Function</vt:lpstr>
      <vt:lpstr>Sheet1</vt:lpstr>
      <vt:lpstr>Sheet2</vt:lpstr>
      <vt:lpstr>Sheet3</vt:lpstr>
      <vt:lpstr>Data</vt:lpstr>
      <vt:lpstr>Pivot Table</vt:lpstr>
      <vt:lpstr>Pivot Chart</vt:lpstr>
      <vt:lpstr>Dashboard</vt:lpstr>
      <vt:lpstr>Combo chart</vt:lpstr>
      <vt:lpstr>Slicers</vt:lpstr>
      <vt:lpstr>Timeline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Sakshi Singhal</dc:creator>
  <cp:lastModifiedBy>Sakshi Singhal</cp:lastModifiedBy>
  <dcterms:created xsi:type="dcterms:W3CDTF">2024-12-13T15:59:48Z</dcterms:created>
  <dcterms:modified xsi:type="dcterms:W3CDTF">2025-02-19T01:55:36Z</dcterms:modified>
</cp:coreProperties>
</file>